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96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/>
</workbook>
</file>

<file path=xl/calcChain.xml><?xml version="1.0" encoding="utf-8"?>
<calcChain xmlns="http://schemas.openxmlformats.org/spreadsheetml/2006/main">
  <c r="K37" i="9"/>
  <c r="K25"/>
  <c r="K23"/>
  <c r="K21"/>
  <c r="K19"/>
  <c r="K17"/>
  <c r="K15"/>
  <c r="K13"/>
  <c r="K11"/>
  <c r="K9"/>
  <c r="K7"/>
  <c r="BK8" i="8"/>
  <c r="BK9" s="1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G12"/>
  <c r="H12"/>
  <c r="H34" s="1"/>
  <c r="I12"/>
  <c r="J12"/>
  <c r="K12"/>
  <c r="L12"/>
  <c r="M12"/>
  <c r="N12"/>
  <c r="O12"/>
  <c r="P12"/>
  <c r="P34" s="1"/>
  <c r="Q12"/>
  <c r="R12"/>
  <c r="S12"/>
  <c r="T12"/>
  <c r="U12"/>
  <c r="V12"/>
  <c r="W12"/>
  <c r="X12"/>
  <c r="X34" s="1"/>
  <c r="Y12"/>
  <c r="Z12"/>
  <c r="AA12"/>
  <c r="AB12"/>
  <c r="AC12"/>
  <c r="AD12"/>
  <c r="AE12"/>
  <c r="AF12"/>
  <c r="AG12"/>
  <c r="AH12"/>
  <c r="AI12"/>
  <c r="AJ12"/>
  <c r="AJ34" s="1"/>
  <c r="AK12"/>
  <c r="AL12"/>
  <c r="AM12"/>
  <c r="AN12"/>
  <c r="AN34" s="1"/>
  <c r="AO12"/>
  <c r="AP12"/>
  <c r="AQ12"/>
  <c r="AR12"/>
  <c r="AR34" s="1"/>
  <c r="AS12"/>
  <c r="AT12"/>
  <c r="AU12"/>
  <c r="AV12"/>
  <c r="AV34" s="1"/>
  <c r="AW12"/>
  <c r="AX12"/>
  <c r="AY12"/>
  <c r="AZ12"/>
  <c r="AZ34" s="1"/>
  <c r="BA12"/>
  <c r="BB12"/>
  <c r="BC12"/>
  <c r="BD12"/>
  <c r="BD34" s="1"/>
  <c r="BE12"/>
  <c r="BF12"/>
  <c r="BG12"/>
  <c r="BH12"/>
  <c r="BH34" s="1"/>
  <c r="BI12"/>
  <c r="BJ12"/>
  <c r="BK14"/>
  <c r="BK15"/>
  <c r="BK16"/>
  <c r="BK17"/>
  <c r="BK18"/>
  <c r="BK19"/>
  <c r="C20"/>
  <c r="D20"/>
  <c r="E20"/>
  <c r="F20"/>
  <c r="F34" s="1"/>
  <c r="G20"/>
  <c r="H20"/>
  <c r="I20"/>
  <c r="J20"/>
  <c r="K20"/>
  <c r="L20"/>
  <c r="M20"/>
  <c r="N20"/>
  <c r="N34" s="1"/>
  <c r="O20"/>
  <c r="P20"/>
  <c r="Q20"/>
  <c r="R20"/>
  <c r="R34" s="1"/>
  <c r="S20"/>
  <c r="T20"/>
  <c r="U20"/>
  <c r="V20"/>
  <c r="W20"/>
  <c r="X20"/>
  <c r="Y20"/>
  <c r="Z20"/>
  <c r="Z34" s="1"/>
  <c r="AA20"/>
  <c r="AB20"/>
  <c r="AC20"/>
  <c r="AD20"/>
  <c r="AE20"/>
  <c r="AF20"/>
  <c r="AG20"/>
  <c r="AH20"/>
  <c r="AI20"/>
  <c r="AJ20"/>
  <c r="AK20"/>
  <c r="AL20"/>
  <c r="AL34" s="1"/>
  <c r="AM20"/>
  <c r="AN20"/>
  <c r="AO20"/>
  <c r="AP20"/>
  <c r="AQ20"/>
  <c r="AR20"/>
  <c r="AS20"/>
  <c r="AT20"/>
  <c r="AT34" s="1"/>
  <c r="AU20"/>
  <c r="AV20"/>
  <c r="AW20"/>
  <c r="AX20"/>
  <c r="AY20"/>
  <c r="AZ20"/>
  <c r="BA20"/>
  <c r="BB20"/>
  <c r="BB34" s="1"/>
  <c r="BC20"/>
  <c r="BD20"/>
  <c r="BE20"/>
  <c r="BF20"/>
  <c r="BG20"/>
  <c r="BH20"/>
  <c r="BI20"/>
  <c r="BJ20"/>
  <c r="BJ34" s="1"/>
  <c r="BK22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BH23"/>
  <c r="BI23"/>
  <c r="BJ23"/>
  <c r="BK23"/>
  <c r="BK25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E34" s="1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BE26"/>
  <c r="BF26"/>
  <c r="BG26"/>
  <c r="BH26"/>
  <c r="BI26"/>
  <c r="BJ26"/>
  <c r="BK26"/>
  <c r="BK28"/>
  <c r="BK29"/>
  <c r="BK30"/>
  <c r="BK31"/>
  <c r="BK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L34"/>
  <c r="T34"/>
  <c r="AH34"/>
  <c r="AP34"/>
  <c r="AX34"/>
  <c r="BF34"/>
  <c r="BK38"/>
  <c r="BK39" s="1"/>
  <c r="C39"/>
  <c r="D39"/>
  <c r="E39"/>
  <c r="F39"/>
  <c r="F46" s="1"/>
  <c r="G39"/>
  <c r="H39"/>
  <c r="I39"/>
  <c r="J39"/>
  <c r="K39"/>
  <c r="L39"/>
  <c r="M39"/>
  <c r="N39"/>
  <c r="O39"/>
  <c r="P39"/>
  <c r="Q39"/>
  <c r="Q46" s="1"/>
  <c r="R39"/>
  <c r="S39"/>
  <c r="T39"/>
  <c r="U39"/>
  <c r="V39"/>
  <c r="W39"/>
  <c r="W46" s="1"/>
  <c r="X39"/>
  <c r="Y39"/>
  <c r="Z39"/>
  <c r="AA39"/>
  <c r="AA46" s="1"/>
  <c r="AB39"/>
  <c r="AC39"/>
  <c r="AD39"/>
  <c r="AE39"/>
  <c r="AE46" s="1"/>
  <c r="AF39"/>
  <c r="AG39"/>
  <c r="AH39"/>
  <c r="AI39"/>
  <c r="AI46" s="1"/>
  <c r="AJ39"/>
  <c r="AK39"/>
  <c r="AL39"/>
  <c r="AM39"/>
  <c r="AM46" s="1"/>
  <c r="AN39"/>
  <c r="AO39"/>
  <c r="AP39"/>
  <c r="AQ39"/>
  <c r="AQ46" s="1"/>
  <c r="AR39"/>
  <c r="AS39"/>
  <c r="AT39"/>
  <c r="AU39"/>
  <c r="AU46" s="1"/>
  <c r="AV39"/>
  <c r="AW39"/>
  <c r="AX39"/>
  <c r="AY39"/>
  <c r="AY46" s="1"/>
  <c r="AZ39"/>
  <c r="BA39"/>
  <c r="BB39"/>
  <c r="BC39"/>
  <c r="BC46" s="1"/>
  <c r="BD39"/>
  <c r="BE39"/>
  <c r="BF39"/>
  <c r="BG39"/>
  <c r="BG46" s="1"/>
  <c r="BH39"/>
  <c r="BI39"/>
  <c r="BJ39"/>
  <c r="BK41"/>
  <c r="BK42"/>
  <c r="BK43"/>
  <c r="BK44"/>
  <c r="C45"/>
  <c r="D45"/>
  <c r="E45"/>
  <c r="F45"/>
  <c r="G45"/>
  <c r="H45"/>
  <c r="H46" s="1"/>
  <c r="I45"/>
  <c r="J45"/>
  <c r="J46" s="1"/>
  <c r="K45"/>
  <c r="L45"/>
  <c r="L46" s="1"/>
  <c r="M45"/>
  <c r="N45"/>
  <c r="N46" s="1"/>
  <c r="O45"/>
  <c r="P45"/>
  <c r="P46" s="1"/>
  <c r="Q45"/>
  <c r="R45"/>
  <c r="R46" s="1"/>
  <c r="S45"/>
  <c r="T45"/>
  <c r="T46" s="1"/>
  <c r="U45"/>
  <c r="V45"/>
  <c r="V46" s="1"/>
  <c r="W45"/>
  <c r="X45"/>
  <c r="X46" s="1"/>
  <c r="Y45"/>
  <c r="Z45"/>
  <c r="Z46" s="1"/>
  <c r="AA45"/>
  <c r="AB45"/>
  <c r="AB46" s="1"/>
  <c r="AC45"/>
  <c r="AD45"/>
  <c r="AD46" s="1"/>
  <c r="AE45"/>
  <c r="AF45"/>
  <c r="AF46" s="1"/>
  <c r="AG45"/>
  <c r="AH45"/>
  <c r="AH46" s="1"/>
  <c r="AI45"/>
  <c r="AJ45"/>
  <c r="AJ46" s="1"/>
  <c r="AK45"/>
  <c r="AL45"/>
  <c r="AL46" s="1"/>
  <c r="AM45"/>
  <c r="AN45"/>
  <c r="AN46" s="1"/>
  <c r="AO45"/>
  <c r="AP45"/>
  <c r="AP46" s="1"/>
  <c r="AQ45"/>
  <c r="AR45"/>
  <c r="AR46" s="1"/>
  <c r="AS45"/>
  <c r="AT45"/>
  <c r="AT46" s="1"/>
  <c r="AU45"/>
  <c r="AV45"/>
  <c r="AV46" s="1"/>
  <c r="AW45"/>
  <c r="AX45"/>
  <c r="AX46" s="1"/>
  <c r="AY45"/>
  <c r="AZ45"/>
  <c r="AZ46" s="1"/>
  <c r="BA45"/>
  <c r="BB45"/>
  <c r="BB46" s="1"/>
  <c r="BC45"/>
  <c r="BD45"/>
  <c r="BD46" s="1"/>
  <c r="BE45"/>
  <c r="BF45"/>
  <c r="BF46" s="1"/>
  <c r="BG45"/>
  <c r="BH45"/>
  <c r="BH46" s="1"/>
  <c r="BI45"/>
  <c r="BJ45"/>
  <c r="BJ46" s="1"/>
  <c r="C46"/>
  <c r="I46"/>
  <c r="M46"/>
  <c r="O46"/>
  <c r="U46"/>
  <c r="Y46"/>
  <c r="AC46"/>
  <c r="AG46"/>
  <c r="AK46"/>
  <c r="AO46"/>
  <c r="AS46"/>
  <c r="AW46"/>
  <c r="BA46"/>
  <c r="BE46"/>
  <c r="BI46"/>
  <c r="BK50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H51"/>
  <c r="BI51"/>
  <c r="BJ51"/>
  <c r="BK51"/>
  <c r="BK55"/>
  <c r="BK56" s="1"/>
  <c r="C56"/>
  <c r="D56"/>
  <c r="E56"/>
  <c r="E60" s="1"/>
  <c r="F56"/>
  <c r="G56"/>
  <c r="H56"/>
  <c r="I56"/>
  <c r="I60" s="1"/>
  <c r="J56"/>
  <c r="K56"/>
  <c r="L56"/>
  <c r="M56"/>
  <c r="M60" s="1"/>
  <c r="N56"/>
  <c r="O56"/>
  <c r="P56"/>
  <c r="Q56"/>
  <c r="Q60" s="1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Y56"/>
  <c r="AZ56"/>
  <c r="BA56"/>
  <c r="BB56"/>
  <c r="BC56"/>
  <c r="BD56"/>
  <c r="BE56"/>
  <c r="BF56"/>
  <c r="BG56"/>
  <c r="BH56"/>
  <c r="BI56"/>
  <c r="BJ56"/>
  <c r="BK58"/>
  <c r="C59"/>
  <c r="D59"/>
  <c r="D60" s="1"/>
  <c r="E59"/>
  <c r="F59"/>
  <c r="G59"/>
  <c r="H59"/>
  <c r="H60" s="1"/>
  <c r="I59"/>
  <c r="J59"/>
  <c r="K59"/>
  <c r="L59"/>
  <c r="M59"/>
  <c r="N59"/>
  <c r="O59"/>
  <c r="P59"/>
  <c r="Q59"/>
  <c r="R59"/>
  <c r="S59"/>
  <c r="T59"/>
  <c r="T60" s="1"/>
  <c r="U59"/>
  <c r="V59"/>
  <c r="V60" s="1"/>
  <c r="W59"/>
  <c r="X59"/>
  <c r="X60" s="1"/>
  <c r="Y59"/>
  <c r="Z59"/>
  <c r="Z60" s="1"/>
  <c r="AA59"/>
  <c r="AB59"/>
  <c r="AB60" s="1"/>
  <c r="AC59"/>
  <c r="AD59"/>
  <c r="AD60" s="1"/>
  <c r="AE59"/>
  <c r="AF59"/>
  <c r="AF60" s="1"/>
  <c r="AG59"/>
  <c r="AH59"/>
  <c r="AH60" s="1"/>
  <c r="AI59"/>
  <c r="AJ59"/>
  <c r="AJ60" s="1"/>
  <c r="AK59"/>
  <c r="AL59"/>
  <c r="AL60" s="1"/>
  <c r="AM59"/>
  <c r="AN59"/>
  <c r="AN60" s="1"/>
  <c r="AO59"/>
  <c r="AP59"/>
  <c r="AP60" s="1"/>
  <c r="AQ59"/>
  <c r="AR59"/>
  <c r="AR60" s="1"/>
  <c r="AS59"/>
  <c r="AT59"/>
  <c r="AT60" s="1"/>
  <c r="AU59"/>
  <c r="AV59"/>
  <c r="AV60" s="1"/>
  <c r="AW59"/>
  <c r="AX59"/>
  <c r="AX60" s="1"/>
  <c r="AY59"/>
  <c r="AZ59"/>
  <c r="AZ60" s="1"/>
  <c r="BA59"/>
  <c r="BB59"/>
  <c r="BB60" s="1"/>
  <c r="BC59"/>
  <c r="BD59"/>
  <c r="BD60" s="1"/>
  <c r="BE59"/>
  <c r="BF59"/>
  <c r="BF60" s="1"/>
  <c r="BG59"/>
  <c r="BH59"/>
  <c r="BH60" s="1"/>
  <c r="BI59"/>
  <c r="BJ59"/>
  <c r="BJ60" s="1"/>
  <c r="BK59"/>
  <c r="C60"/>
  <c r="F60"/>
  <c r="G60"/>
  <c r="J60"/>
  <c r="K60"/>
  <c r="N60"/>
  <c r="O60"/>
  <c r="P60"/>
  <c r="S60"/>
  <c r="U60"/>
  <c r="W60"/>
  <c r="Y60"/>
  <c r="AA60"/>
  <c r="AC60"/>
  <c r="AE60"/>
  <c r="AG60"/>
  <c r="AI60"/>
  <c r="AK60"/>
  <c r="AM60"/>
  <c r="AO60"/>
  <c r="AQ60"/>
  <c r="AS60"/>
  <c r="AU60"/>
  <c r="AW60"/>
  <c r="AY60"/>
  <c r="BA60"/>
  <c r="BC60"/>
  <c r="BE60"/>
  <c r="BG60"/>
  <c r="BI60"/>
  <c r="BK64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AR65"/>
  <c r="AS65"/>
  <c r="AT65"/>
  <c r="AU65"/>
  <c r="AV65"/>
  <c r="AW65"/>
  <c r="AX65"/>
  <c r="AY65"/>
  <c r="AZ65"/>
  <c r="BA65"/>
  <c r="BB65"/>
  <c r="BC65"/>
  <c r="BD65"/>
  <c r="BE65"/>
  <c r="BF65"/>
  <c r="BG65"/>
  <c r="BH65"/>
  <c r="BI65"/>
  <c r="BJ65"/>
  <c r="BK65"/>
  <c r="BK70"/>
  <c r="BK71" s="1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AZ71"/>
  <c r="BA71"/>
  <c r="BB71"/>
  <c r="BC71"/>
  <c r="BD71"/>
  <c r="BE71"/>
  <c r="BF71"/>
  <c r="BG71"/>
  <c r="BH71"/>
  <c r="BI71"/>
  <c r="BJ71"/>
  <c r="G42" i="9"/>
  <c r="E42"/>
  <c r="L42"/>
  <c r="F42"/>
  <c r="D42"/>
  <c r="J42"/>
  <c r="H42"/>
  <c r="K41"/>
  <c r="K40"/>
  <c r="K39"/>
  <c r="K38"/>
  <c r="K36"/>
  <c r="K35"/>
  <c r="K34"/>
  <c r="K33"/>
  <c r="K32"/>
  <c r="K31"/>
  <c r="K30"/>
  <c r="K29"/>
  <c r="K28"/>
  <c r="K27"/>
  <c r="K26"/>
  <c r="K24"/>
  <c r="K22"/>
  <c r="K20"/>
  <c r="K18"/>
  <c r="K16"/>
  <c r="K14"/>
  <c r="K12"/>
  <c r="K10"/>
  <c r="K8"/>
  <c r="K6"/>
  <c r="Z67" i="8" l="1"/>
  <c r="AF34"/>
  <c r="AB34"/>
  <c r="D34"/>
  <c r="R60"/>
  <c r="R67" s="1"/>
  <c r="AD34"/>
  <c r="J34"/>
  <c r="I42" i="9"/>
  <c r="K5"/>
  <c r="K42" s="1"/>
  <c r="K46" i="8"/>
  <c r="G46"/>
  <c r="E46"/>
  <c r="AV67"/>
  <c r="AA34"/>
  <c r="Y34"/>
  <c r="W34"/>
  <c r="W67" s="1"/>
  <c r="BI34"/>
  <c r="BI67" s="1"/>
  <c r="BG34"/>
  <c r="BG67" s="1"/>
  <c r="BE34"/>
  <c r="BC34"/>
  <c r="BC67" s="1"/>
  <c r="BA34"/>
  <c r="BA67" s="1"/>
  <c r="AY34"/>
  <c r="AY67" s="1"/>
  <c r="AW34"/>
  <c r="AW67" s="1"/>
  <c r="AU34"/>
  <c r="AU67" s="1"/>
  <c r="L60"/>
  <c r="L67" s="1"/>
  <c r="BK60"/>
  <c r="AZ67"/>
  <c r="AP67"/>
  <c r="BH67"/>
  <c r="BD67"/>
  <c r="AJ67"/>
  <c r="AE67"/>
  <c r="P67"/>
  <c r="F67"/>
  <c r="BJ67"/>
  <c r="BF67"/>
  <c r="BB67"/>
  <c r="AX67"/>
  <c r="AT67"/>
  <c r="AH67"/>
  <c r="AA67"/>
  <c r="Y67"/>
  <c r="N67"/>
  <c r="BE67"/>
  <c r="AS34"/>
  <c r="AS67" s="1"/>
  <c r="AQ34"/>
  <c r="AQ67" s="1"/>
  <c r="AO34"/>
  <c r="AO67" s="1"/>
  <c r="AM34"/>
  <c r="AM67" s="1"/>
  <c r="AK34"/>
  <c r="AK67" s="1"/>
  <c r="AI34"/>
  <c r="AI67" s="1"/>
  <c r="AG34"/>
  <c r="AG67" s="1"/>
  <c r="AC34"/>
  <c r="AC67" s="1"/>
  <c r="U34"/>
  <c r="U67" s="1"/>
  <c r="S34"/>
  <c r="Q34"/>
  <c r="Q67" s="1"/>
  <c r="O34"/>
  <c r="O67" s="1"/>
  <c r="M34"/>
  <c r="M67" s="1"/>
  <c r="K34"/>
  <c r="G34"/>
  <c r="G67" s="1"/>
  <c r="E34"/>
  <c r="E67" s="1"/>
  <c r="C34"/>
  <c r="AN67"/>
  <c r="AL67"/>
  <c r="S46"/>
  <c r="S67" s="1"/>
  <c r="BK45"/>
  <c r="BK46" s="1"/>
  <c r="D46"/>
  <c r="D67" s="1"/>
  <c r="AR67"/>
  <c r="AF67"/>
  <c r="AD67"/>
  <c r="AB67"/>
  <c r="X67"/>
  <c r="T67"/>
  <c r="H67"/>
  <c r="J67"/>
  <c r="V34"/>
  <c r="V67" s="1"/>
  <c r="BK33"/>
  <c r="BK20"/>
  <c r="I34"/>
  <c r="I67" s="1"/>
  <c r="K67"/>
  <c r="C67"/>
  <c r="BK34" l="1"/>
  <c r="BK67" s="1"/>
</calcChain>
</file>

<file path=xl/sharedStrings.xml><?xml version="1.0" encoding="utf-8"?>
<sst xmlns="http://schemas.openxmlformats.org/spreadsheetml/2006/main" count="165" uniqueCount="129">
  <si>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</si>
  <si>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</si>
  <si>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</si>
  <si>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</si>
  <si>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</si>
  <si>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</si>
  <si>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</si>
  <si>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</si>
  <si>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</si>
  <si>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</si>
  <si>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</si>
  <si>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</si>
  <si>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</si>
  <si>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</si>
  <si>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</si>
  <si>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</si>
  <si>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</si>
  <si>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</si>
  <si>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</si>
  <si>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</si>
  <si>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</si>
  <si>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</si>
  <si>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</si>
  <si>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</si>
  <si>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</si>
  <si>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</si>
  <si>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</si>
  <si>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</si>
  <si>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</si>
  <si>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</si>
  <si>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</si>
  <si>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</si>
  <si>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</si>
  <si>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</si>
  <si>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</si>
  <si>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</si>
  <si>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</si>
  <si>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</si>
  <si>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</si>
  <si>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</si>
  <si>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</si>
  <si>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</si>
  <si>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</si>
  <si>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</si>
  <si>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</si>
  <si>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</si>
  <si>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</si>
  <si>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</si>
  <si>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</si>
  <si>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</si>
  <si>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</si>
  <si>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</si>
  <si>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</si>
  <si>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</si>
  <si>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</si>
  <si>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</si>
  <si>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</si>
  <si>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</si>
  <si>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</si>
  <si>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</si>
  <si>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</si>
  <si>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</si>
  <si>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</si>
  <si>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</si>
  <si>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</si>
  <si>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</si>
  <si>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</si>
  <si>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</si>
  <si>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</si>
  <si>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</si>
  <si>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</si>
  <si>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</si>
  <si>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</si>
  <si>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</si>
  <si>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</si>
  <si>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</si>
  <si>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</si>
  <si>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</si>
  <si>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</si>
  <si>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</si>
  <si>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</si>
  <si>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</si>
  <si>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</si>
  <si>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</si>
  <si>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</si>
  <si>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</si>
  <si>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</si>
  <si>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</si>
  <si>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</si>
  <si>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</si>
  <si>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</si>
  <si>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</si>
  <si>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</si>
  <si>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</si>
  <si>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</si>
  <si>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</si>
  <si>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</si>
  <si>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</si>
  <si>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</si>
  <si>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</si>
  <si>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</si>
  <si>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</si>
  <si>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</si>
  <si>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</si>
  <si>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</si>
  <si>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</si>
  <si>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</si>
  <si>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FMP - Series III - 24 Months(July 2013) - F</t>
  </si>
  <si>
    <t>IDBI FMP - Series III – 494 days(December 2013)–O</t>
  </si>
  <si>
    <t>IDBI FMP - Series III–564 days (Sept 2013)–L</t>
  </si>
  <si>
    <t>IDBI FMP - Series IV–518 Days (January 2014)–B</t>
  </si>
  <si>
    <t>IDBI FMP-Series III-368 Days (Sept 2013)–K</t>
  </si>
  <si>
    <t>IDBI FMP-Series IV–542 Days(February 2014)–F</t>
  </si>
  <si>
    <t>IDBI Debt Opportunities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</si>
  <si>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</si>
  <si>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</si>
  <si>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</si>
  <si>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</si>
  <si>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</si>
  <si>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</si>
  <si>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</si>
  <si>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</si>
  <si>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</si>
  <si>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</si>
  <si>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</si>
  <si>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</si>
  <si>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</si>
  <si>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31st July, 2016(All figures in Rs. Crore)</t>
  </si>
  <si>
    <t>Table showing State wise /Union Territory wise contribution to AAUM of category of schemes as on 31st July, 2016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</si>
</sst>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6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ColWidth="9.109375" defaultRowHeight="13.2"/>
  <cols>
    <col min="1" max="1" width="5" style="3" customWidth="1"/>
    <col min="2" max="2" width="47.5546875" style="3" customWidth="1"/>
    <col min="3" max="3" width="15.44140625" style="3" customWidth="1"/>
    <col min="4" max="4" width="15.44140625" style="3" bestFit="1" customWidth="1"/>
    <col min="5" max="62" width="15.44140625" style="3" customWidth="1"/>
    <col min="63" max="63" width="9.5546875" style="3" customWidth="1"/>
    <col min="64" max="64" width="16.6640625" style="3" bestFit="1" customWidth="1"/>
    <col min="65" max="65" width="18" style="3" bestFit="1" customWidth="1"/>
    <col min="66" max="66" width="24.88671875" style="3" bestFit="1" customWidth="1"/>
    <col min="67" max="16384" width="9.109375" style="3"/>
  </cols>
  <sheetData>
    <row r="1" spans="1:107" s="1" customFormat="1" ht="19.5" customHeight="1" thickBot="1">
      <c r="A1" s="75" t="s">
        <v>79</v>
      </c>
      <c r="B1" s="52" t="s">
        <v>32</v>
      </c>
      <c r="C1" s="66" t="s">
        <v>127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8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76"/>
      <c r="B2" s="53"/>
      <c r="C2" s="54" t="s">
        <v>31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54" t="s">
        <v>27</v>
      </c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6"/>
      <c r="AQ2" s="54" t="s">
        <v>28</v>
      </c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6"/>
      <c r="BK2" s="69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6.8" thickBot="1">
      <c r="A3" s="76"/>
      <c r="B3" s="53"/>
      <c r="C3" s="60" t="s">
        <v>12</v>
      </c>
      <c r="D3" s="61"/>
      <c r="E3" s="61"/>
      <c r="F3" s="61"/>
      <c r="G3" s="61"/>
      <c r="H3" s="61"/>
      <c r="I3" s="61"/>
      <c r="J3" s="61"/>
      <c r="K3" s="61"/>
      <c r="L3" s="62"/>
      <c r="M3" s="60" t="s">
        <v>13</v>
      </c>
      <c r="N3" s="61"/>
      <c r="O3" s="61"/>
      <c r="P3" s="61"/>
      <c r="Q3" s="61"/>
      <c r="R3" s="61"/>
      <c r="S3" s="61"/>
      <c r="T3" s="61"/>
      <c r="U3" s="61"/>
      <c r="V3" s="62"/>
      <c r="W3" s="60" t="s">
        <v>12</v>
      </c>
      <c r="X3" s="61"/>
      <c r="Y3" s="61"/>
      <c r="Z3" s="61"/>
      <c r="AA3" s="61"/>
      <c r="AB3" s="61"/>
      <c r="AC3" s="61"/>
      <c r="AD3" s="61"/>
      <c r="AE3" s="61"/>
      <c r="AF3" s="62"/>
      <c r="AG3" s="60" t="s">
        <v>13</v>
      </c>
      <c r="AH3" s="61"/>
      <c r="AI3" s="61"/>
      <c r="AJ3" s="61"/>
      <c r="AK3" s="61"/>
      <c r="AL3" s="61"/>
      <c r="AM3" s="61"/>
      <c r="AN3" s="61"/>
      <c r="AO3" s="61"/>
      <c r="AP3" s="62"/>
      <c r="AQ3" s="60" t="s">
        <v>12</v>
      </c>
      <c r="AR3" s="61"/>
      <c r="AS3" s="61"/>
      <c r="AT3" s="61"/>
      <c r="AU3" s="61"/>
      <c r="AV3" s="61"/>
      <c r="AW3" s="61"/>
      <c r="AX3" s="61"/>
      <c r="AY3" s="61"/>
      <c r="AZ3" s="62"/>
      <c r="BA3" s="60" t="s">
        <v>13</v>
      </c>
      <c r="BB3" s="61"/>
      <c r="BC3" s="61"/>
      <c r="BD3" s="61"/>
      <c r="BE3" s="61"/>
      <c r="BF3" s="61"/>
      <c r="BG3" s="61"/>
      <c r="BH3" s="61"/>
      <c r="BI3" s="61"/>
      <c r="BJ3" s="62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6.2">
      <c r="A4" s="76"/>
      <c r="B4" s="53"/>
      <c r="C4" s="57" t="s">
        <v>38</v>
      </c>
      <c r="D4" s="58"/>
      <c r="E4" s="58"/>
      <c r="F4" s="58"/>
      <c r="G4" s="59"/>
      <c r="H4" s="57" t="s">
        <v>39</v>
      </c>
      <c r="I4" s="58"/>
      <c r="J4" s="58"/>
      <c r="K4" s="58"/>
      <c r="L4" s="59"/>
      <c r="M4" s="57" t="s">
        <v>38</v>
      </c>
      <c r="N4" s="58"/>
      <c r="O4" s="58"/>
      <c r="P4" s="58"/>
      <c r="Q4" s="59"/>
      <c r="R4" s="57" t="s">
        <v>39</v>
      </c>
      <c r="S4" s="58"/>
      <c r="T4" s="58"/>
      <c r="U4" s="58"/>
      <c r="V4" s="59"/>
      <c r="W4" s="57" t="s">
        <v>38</v>
      </c>
      <c r="X4" s="58"/>
      <c r="Y4" s="58"/>
      <c r="Z4" s="58"/>
      <c r="AA4" s="59"/>
      <c r="AB4" s="57" t="s">
        <v>39</v>
      </c>
      <c r="AC4" s="58"/>
      <c r="AD4" s="58"/>
      <c r="AE4" s="58"/>
      <c r="AF4" s="59"/>
      <c r="AG4" s="57" t="s">
        <v>38</v>
      </c>
      <c r="AH4" s="58"/>
      <c r="AI4" s="58"/>
      <c r="AJ4" s="58"/>
      <c r="AK4" s="59"/>
      <c r="AL4" s="57" t="s">
        <v>39</v>
      </c>
      <c r="AM4" s="58"/>
      <c r="AN4" s="58"/>
      <c r="AO4" s="58"/>
      <c r="AP4" s="59"/>
      <c r="AQ4" s="57" t="s">
        <v>38</v>
      </c>
      <c r="AR4" s="58"/>
      <c r="AS4" s="58"/>
      <c r="AT4" s="58"/>
      <c r="AU4" s="59"/>
      <c r="AV4" s="57" t="s">
        <v>39</v>
      </c>
      <c r="AW4" s="58"/>
      <c r="AX4" s="58"/>
      <c r="AY4" s="58"/>
      <c r="AZ4" s="59"/>
      <c r="BA4" s="57" t="s">
        <v>38</v>
      </c>
      <c r="BB4" s="58"/>
      <c r="BC4" s="58"/>
      <c r="BD4" s="58"/>
      <c r="BE4" s="59"/>
      <c r="BF4" s="57" t="s">
        <v>39</v>
      </c>
      <c r="BG4" s="58"/>
      <c r="BH4" s="58"/>
      <c r="BI4" s="58"/>
      <c r="BJ4" s="59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76"/>
      <c r="B5" s="53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5"/>
    </row>
    <row r="7" spans="1:107">
      <c r="A7" s="17" t="s">
        <v>80</v>
      </c>
      <c r="B7" s="24" t="s">
        <v>14</v>
      </c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5"/>
    </row>
    <row r="8" spans="1:107">
      <c r="A8" s="17"/>
      <c r="B8" s="34" t="s">
        <v>105</v>
      </c>
      <c r="C8" s="40">
        <v>0</v>
      </c>
      <c r="D8" s="40">
        <v>72.048435055257997</v>
      </c>
      <c r="E8" s="40">
        <v>1041.7445275667999</v>
      </c>
      <c r="F8" s="40">
        <v>0</v>
      </c>
      <c r="G8" s="40">
        <v>0</v>
      </c>
      <c r="H8" s="40">
        <v>3.1350435298044999</v>
      </c>
      <c r="I8" s="40">
        <v>1871.4121016576626</v>
      </c>
      <c r="J8" s="40">
        <v>785.79499553719211</v>
      </c>
      <c r="K8" s="40">
        <v>0</v>
      </c>
      <c r="L8" s="40">
        <v>25.388035858868893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1.692546644706</v>
      </c>
      <c r="S8" s="40">
        <v>216.40124056887029</v>
      </c>
      <c r="T8" s="40">
        <v>162.53466308170911</v>
      </c>
      <c r="U8" s="40">
        <v>0</v>
      </c>
      <c r="V8" s="40">
        <v>5.3185047990634002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2.0573551717074001</v>
      </c>
      <c r="AC8" s="40">
        <v>70.28085471703308</v>
      </c>
      <c r="AD8" s="40">
        <v>78.48690376180609</v>
      </c>
      <c r="AE8" s="40">
        <v>0</v>
      </c>
      <c r="AF8" s="40">
        <v>88.601687363093788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4.8452051943182974</v>
      </c>
      <c r="AM8" s="40">
        <v>21.871105227772293</v>
      </c>
      <c r="AN8" s="40">
        <v>157.59533999932171</v>
      </c>
      <c r="AO8" s="40">
        <v>0</v>
      </c>
      <c r="AP8" s="40">
        <v>33.137265262738481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6.8853861101795975</v>
      </c>
      <c r="AW8" s="40">
        <v>172.52475184525596</v>
      </c>
      <c r="AX8" s="40">
        <v>125.8923152422901</v>
      </c>
      <c r="AY8" s="40">
        <v>0</v>
      </c>
      <c r="AZ8" s="40">
        <v>34.216341941510507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1.7231558428309002</v>
      </c>
      <c r="BG8" s="40">
        <v>5.9047766124836993</v>
      </c>
      <c r="BH8" s="40">
        <v>67.950759454547907</v>
      </c>
      <c r="BI8" s="40">
        <v>0</v>
      </c>
      <c r="BJ8" s="40">
        <v>2.287346189934</v>
      </c>
      <c r="BK8" s="41">
        <f>SUM(C8:BJ8)</f>
        <v>5059.7306442367599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72.048435055257997</v>
      </c>
      <c r="E9" s="38">
        <f t="shared" si="0"/>
        <v>1041.7445275667999</v>
      </c>
      <c r="F9" s="38">
        <f t="shared" si="0"/>
        <v>0</v>
      </c>
      <c r="G9" s="38">
        <f t="shared" si="0"/>
        <v>0</v>
      </c>
      <c r="H9" s="38">
        <f t="shared" si="0"/>
        <v>3.1350435298044999</v>
      </c>
      <c r="I9" s="38">
        <f t="shared" si="0"/>
        <v>1871.4121016576626</v>
      </c>
      <c r="J9" s="38">
        <f t="shared" si="0"/>
        <v>785.79499553719211</v>
      </c>
      <c r="K9" s="38">
        <f t="shared" si="0"/>
        <v>0</v>
      </c>
      <c r="L9" s="38">
        <f t="shared" si="0"/>
        <v>25.388035858868893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1.692546644706</v>
      </c>
      <c r="S9" s="38">
        <f t="shared" si="0"/>
        <v>216.40124056887029</v>
      </c>
      <c r="T9" s="38">
        <f t="shared" si="0"/>
        <v>162.53466308170911</v>
      </c>
      <c r="U9" s="38">
        <f t="shared" si="0"/>
        <v>0</v>
      </c>
      <c r="V9" s="38">
        <f t="shared" si="0"/>
        <v>5.3185047990634002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2.0573551717074001</v>
      </c>
      <c r="AC9" s="38">
        <f t="shared" si="0"/>
        <v>70.28085471703308</v>
      </c>
      <c r="AD9" s="38">
        <f t="shared" si="0"/>
        <v>78.48690376180609</v>
      </c>
      <c r="AE9" s="38">
        <f t="shared" si="0"/>
        <v>0</v>
      </c>
      <c r="AF9" s="38">
        <f t="shared" si="0"/>
        <v>88.601687363093788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4.8452051943182974</v>
      </c>
      <c r="AM9" s="38">
        <f t="shared" si="0"/>
        <v>21.871105227772293</v>
      </c>
      <c r="AN9" s="38">
        <f t="shared" si="0"/>
        <v>157.59533999932171</v>
      </c>
      <c r="AO9" s="38">
        <f t="shared" si="0"/>
        <v>0</v>
      </c>
      <c r="AP9" s="38">
        <f t="shared" si="0"/>
        <v>33.137265262738481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6.8853861101795975</v>
      </c>
      <c r="AW9" s="38">
        <f>(SUM(AW8))</f>
        <v>172.52475184525596</v>
      </c>
      <c r="AX9" s="38">
        <f t="shared" si="0"/>
        <v>125.8923152422901</v>
      </c>
      <c r="AY9" s="38">
        <f t="shared" si="0"/>
        <v>0</v>
      </c>
      <c r="AZ9" s="38">
        <f t="shared" si="0"/>
        <v>34.216341941510507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1.7231558428309002</v>
      </c>
      <c r="BG9" s="38">
        <f t="shared" si="0"/>
        <v>5.9047766124836993</v>
      </c>
      <c r="BH9" s="38">
        <f t="shared" si="0"/>
        <v>67.950759454547907</v>
      </c>
      <c r="BI9" s="38">
        <f t="shared" si="0"/>
        <v>0</v>
      </c>
      <c r="BJ9" s="38">
        <f t="shared" si="0"/>
        <v>2.287346189934</v>
      </c>
      <c r="BK9" s="36">
        <f>SUM(BK8)</f>
        <v>5059.7306442367599</v>
      </c>
    </row>
    <row r="10" spans="1:107">
      <c r="A10" s="17" t="s">
        <v>81</v>
      </c>
      <c r="B10" s="25" t="s">
        <v>3</v>
      </c>
      <c r="C10" s="6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5"/>
    </row>
    <row r="11" spans="1:107">
      <c r="A11" s="17"/>
      <c r="B11" s="34" t="s">
        <v>106</v>
      </c>
      <c r="C11" s="40">
        <v>0</v>
      </c>
      <c r="D11" s="40">
        <v>2.7915271223547</v>
      </c>
      <c r="E11" s="40">
        <v>0</v>
      </c>
      <c r="F11" s="40">
        <v>0</v>
      </c>
      <c r="G11" s="40">
        <v>0</v>
      </c>
      <c r="H11" s="40">
        <v>0.10206395403189999</v>
      </c>
      <c r="I11" s="40">
        <v>0</v>
      </c>
      <c r="J11" s="40">
        <v>0.91635116003220007</v>
      </c>
      <c r="K11" s="40">
        <v>0</v>
      </c>
      <c r="L11" s="40">
        <v>7.4618669419299996E-2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7.8955530870600005E-2</v>
      </c>
      <c r="S11" s="40">
        <v>2.2902084903200001E-2</v>
      </c>
      <c r="T11" s="40">
        <v>0.324151289387</v>
      </c>
      <c r="U11" s="40">
        <v>0</v>
      </c>
      <c r="V11" s="40">
        <v>1.1164095225800001E-2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0.91586400738530005</v>
      </c>
      <c r="AC11" s="40">
        <v>0.1243675686128</v>
      </c>
      <c r="AD11" s="40">
        <v>0.44499581648370001</v>
      </c>
      <c r="AE11" s="40">
        <v>0</v>
      </c>
      <c r="AF11" s="40">
        <v>0.74527060941919998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0.85611426286770032</v>
      </c>
      <c r="AM11" s="40">
        <v>4.56981158064E-2</v>
      </c>
      <c r="AN11" s="40">
        <v>1.3296003225805999</v>
      </c>
      <c r="AO11" s="40">
        <v>0</v>
      </c>
      <c r="AP11" s="40">
        <v>0.50244352664479996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0.82731312461100004</v>
      </c>
      <c r="AW11" s="40">
        <v>7.0228314866125006</v>
      </c>
      <c r="AX11" s="40">
        <v>0.22365708929030001</v>
      </c>
      <c r="AY11" s="40">
        <v>0</v>
      </c>
      <c r="AZ11" s="40">
        <v>1.0376972435478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0.1609318588376</v>
      </c>
      <c r="BG11" s="40">
        <v>0.71195253893530008</v>
      </c>
      <c r="BH11" s="40">
        <v>0.19354838719349998</v>
      </c>
      <c r="BI11" s="40">
        <v>0</v>
      </c>
      <c r="BJ11" s="40">
        <v>0.2469351403225</v>
      </c>
      <c r="BK11" s="41">
        <f>SUM(C11:BJ11)</f>
        <v>19.710955005375698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2.7915271223547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0.10206395403189999</v>
      </c>
      <c r="I12" s="38">
        <f t="shared" si="1"/>
        <v>0</v>
      </c>
      <c r="J12" s="38">
        <f t="shared" si="1"/>
        <v>0.91635116003220007</v>
      </c>
      <c r="K12" s="38">
        <f t="shared" si="1"/>
        <v>0</v>
      </c>
      <c r="L12" s="38">
        <f t="shared" si="1"/>
        <v>7.4618669419299996E-2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7.8955530870600005E-2</v>
      </c>
      <c r="S12" s="38">
        <f t="shared" si="1"/>
        <v>2.2902084903200001E-2</v>
      </c>
      <c r="T12" s="38">
        <f t="shared" si="1"/>
        <v>0.324151289387</v>
      </c>
      <c r="U12" s="38">
        <f t="shared" si="1"/>
        <v>0</v>
      </c>
      <c r="V12" s="38">
        <f t="shared" si="1"/>
        <v>1.1164095225800001E-2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0.91586400738530005</v>
      </c>
      <c r="AC12" s="38">
        <f t="shared" si="1"/>
        <v>0.1243675686128</v>
      </c>
      <c r="AD12" s="38">
        <f t="shared" si="1"/>
        <v>0.44499581648370001</v>
      </c>
      <c r="AE12" s="38">
        <f t="shared" si="1"/>
        <v>0</v>
      </c>
      <c r="AF12" s="38">
        <f t="shared" si="1"/>
        <v>0.74527060941919998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0.85611426286770032</v>
      </c>
      <c r="AM12" s="38">
        <f t="shared" si="1"/>
        <v>4.56981158064E-2</v>
      </c>
      <c r="AN12" s="38">
        <f t="shared" si="1"/>
        <v>1.3296003225805999</v>
      </c>
      <c r="AO12" s="38">
        <f t="shared" si="1"/>
        <v>0</v>
      </c>
      <c r="AP12" s="38">
        <f t="shared" si="1"/>
        <v>0.50244352664479996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0.82731312461100004</v>
      </c>
      <c r="AW12" s="38">
        <f>(SUM(AW11))</f>
        <v>7.0228314866125006</v>
      </c>
      <c r="AX12" s="38">
        <f t="shared" si="1"/>
        <v>0.22365708929030001</v>
      </c>
      <c r="AY12" s="38">
        <f t="shared" si="1"/>
        <v>0</v>
      </c>
      <c r="AZ12" s="38">
        <f t="shared" si="1"/>
        <v>1.0376972435478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0.1609318588376</v>
      </c>
      <c r="BG12" s="38">
        <f t="shared" si="1"/>
        <v>0.71195253893530008</v>
      </c>
      <c r="BH12" s="38">
        <f t="shared" si="1"/>
        <v>0.19354838719349998</v>
      </c>
      <c r="BI12" s="38">
        <f t="shared" si="1"/>
        <v>0</v>
      </c>
      <c r="BJ12" s="38">
        <f t="shared" si="1"/>
        <v>0.2469351403225</v>
      </c>
      <c r="BK12" s="39">
        <f>SUM(BK11)</f>
        <v>19.710955005375698</v>
      </c>
    </row>
    <row r="13" spans="1:107">
      <c r="A13" s="17" t="s">
        <v>82</v>
      </c>
      <c r="B13" s="25" t="s">
        <v>10</v>
      </c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5"/>
    </row>
    <row r="14" spans="1:107">
      <c r="A14" s="17"/>
      <c r="B14" s="34" t="s">
        <v>107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0.31887163306409999</v>
      </c>
      <c r="I14" s="40">
        <v>0</v>
      </c>
      <c r="J14" s="40">
        <v>0</v>
      </c>
      <c r="K14" s="40">
        <v>0</v>
      </c>
      <c r="L14" s="40">
        <v>2.4658611363223999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4.8688512096699998E-2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0.61068884709649995</v>
      </c>
      <c r="AC14" s="40">
        <v>0</v>
      </c>
      <c r="AD14" s="40">
        <v>0</v>
      </c>
      <c r="AE14" s="40">
        <v>0</v>
      </c>
      <c r="AF14" s="40">
        <v>4.0699120407093998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0.23533974129010005</v>
      </c>
      <c r="AM14" s="40">
        <v>6.4658458483800002E-2</v>
      </c>
      <c r="AN14" s="40">
        <v>0</v>
      </c>
      <c r="AO14" s="40">
        <v>0</v>
      </c>
      <c r="AP14" s="40">
        <v>0.48263126325789996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4.1696930712873987</v>
      </c>
      <c r="AW14" s="40">
        <v>3.8610464516126006</v>
      </c>
      <c r="AX14" s="40">
        <v>0</v>
      </c>
      <c r="AY14" s="40">
        <v>0</v>
      </c>
      <c r="AZ14" s="40">
        <v>23.93573630280331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9.0065343548200005E-2</v>
      </c>
      <c r="BG14" s="40">
        <v>1.9986063449032001</v>
      </c>
      <c r="BH14" s="40">
        <v>0</v>
      </c>
      <c r="BI14" s="40">
        <v>0</v>
      </c>
      <c r="BJ14" s="40">
        <v>0.88437221499969998</v>
      </c>
      <c r="BK14" s="41">
        <f t="shared" ref="BK14:BK19" si="2">SUM(C14:BJ14)</f>
        <v>43.236171361475314</v>
      </c>
    </row>
    <row r="15" spans="1:107">
      <c r="A15" s="17"/>
      <c r="B15" s="34" t="s">
        <v>108</v>
      </c>
      <c r="C15" s="40">
        <v>0</v>
      </c>
      <c r="D15" s="40">
        <v>2.5043780645161</v>
      </c>
      <c r="E15" s="40">
        <v>0</v>
      </c>
      <c r="F15" s="40">
        <v>0</v>
      </c>
      <c r="G15" s="40">
        <v>0</v>
      </c>
      <c r="H15" s="40">
        <v>0.18333872122549999</v>
      </c>
      <c r="I15" s="40">
        <v>0</v>
      </c>
      <c r="J15" s="40">
        <v>0</v>
      </c>
      <c r="K15" s="40">
        <v>0</v>
      </c>
      <c r="L15" s="40">
        <v>6.2609451612900005E-2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6.8244302258063003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0.2846795733868</v>
      </c>
      <c r="AC15" s="40">
        <v>0</v>
      </c>
      <c r="AD15" s="40">
        <v>0</v>
      </c>
      <c r="AE15" s="40">
        <v>0</v>
      </c>
      <c r="AF15" s="40">
        <v>2.4816639602255002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0.18646822393509999</v>
      </c>
      <c r="AM15" s="40">
        <v>0</v>
      </c>
      <c r="AN15" s="40">
        <v>0</v>
      </c>
      <c r="AO15" s="40">
        <v>0</v>
      </c>
      <c r="AP15" s="40">
        <v>1.3903492962577999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1.9232935111916001</v>
      </c>
      <c r="AW15" s="40">
        <v>3.2400008666770002</v>
      </c>
      <c r="AX15" s="40">
        <v>0</v>
      </c>
      <c r="AY15" s="40">
        <v>0</v>
      </c>
      <c r="AZ15" s="40">
        <v>15.614051283933591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0.15690248038669999</v>
      </c>
      <c r="BG15" s="40">
        <v>3.1010846774100001E-2</v>
      </c>
      <c r="BH15" s="40">
        <v>1.2404214666773998</v>
      </c>
      <c r="BI15" s="40">
        <v>0</v>
      </c>
      <c r="BJ15" s="40">
        <v>9.5350944483700004E-2</v>
      </c>
      <c r="BK15" s="41">
        <f t="shared" si="2"/>
        <v>36.218948917090081</v>
      </c>
    </row>
    <row r="16" spans="1:107">
      <c r="A16" s="17"/>
      <c r="B16" s="34" t="s">
        <v>109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0.15869288177410001</v>
      </c>
      <c r="I16" s="40">
        <v>0</v>
      </c>
      <c r="J16" s="40">
        <v>0</v>
      </c>
      <c r="K16" s="40">
        <v>0</v>
      </c>
      <c r="L16" s="40">
        <v>4.8121096548385003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2.5652578064499998E-2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0.27248608977400002</v>
      </c>
      <c r="AC16" s="40">
        <v>0</v>
      </c>
      <c r="AD16" s="40">
        <v>0</v>
      </c>
      <c r="AE16" s="40">
        <v>0</v>
      </c>
      <c r="AF16" s="40">
        <v>1.5500039419353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0.17385936374159999</v>
      </c>
      <c r="AM16" s="40">
        <v>0.12601658064509999</v>
      </c>
      <c r="AN16" s="40">
        <v>0</v>
      </c>
      <c r="AO16" s="40">
        <v>0</v>
      </c>
      <c r="AP16" s="40">
        <v>1.1843397733867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1.0268461072891002</v>
      </c>
      <c r="AW16" s="40">
        <v>0.25203316129030001</v>
      </c>
      <c r="AX16" s="40">
        <v>0</v>
      </c>
      <c r="AY16" s="40">
        <v>0</v>
      </c>
      <c r="AZ16" s="40">
        <v>10.1232233857084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0.14801907554820001</v>
      </c>
      <c r="BG16" s="40">
        <v>0</v>
      </c>
      <c r="BH16" s="40">
        <v>0</v>
      </c>
      <c r="BI16" s="40">
        <v>0</v>
      </c>
      <c r="BJ16" s="40">
        <v>0.93348928064500003</v>
      </c>
      <c r="BK16" s="41">
        <f t="shared" si="2"/>
        <v>20.786771874640795</v>
      </c>
    </row>
    <row r="17" spans="1:67">
      <c r="A17" s="17"/>
      <c r="B17" s="34" t="s">
        <v>110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0.10182902725790001</v>
      </c>
      <c r="I17" s="40">
        <v>0</v>
      </c>
      <c r="J17" s="40">
        <v>0</v>
      </c>
      <c r="K17" s="40">
        <v>0</v>
      </c>
      <c r="L17" s="40">
        <v>2.0006117048383998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3.5713327548199995E-2</v>
      </c>
      <c r="S17" s="40">
        <v>0</v>
      </c>
      <c r="T17" s="40">
        <v>0.31007620967740002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0.26228854696760001</v>
      </c>
      <c r="AC17" s="40">
        <v>0</v>
      </c>
      <c r="AD17" s="40">
        <v>0.12265051612899999</v>
      </c>
      <c r="AE17" s="40">
        <v>0</v>
      </c>
      <c r="AF17" s="40">
        <v>3.9695273131933004</v>
      </c>
      <c r="AG17" s="40">
        <v>0</v>
      </c>
      <c r="AH17" s="40">
        <v>0</v>
      </c>
      <c r="AI17" s="40">
        <v>0</v>
      </c>
      <c r="AJ17" s="40">
        <v>0</v>
      </c>
      <c r="AK17" s="40">
        <v>0</v>
      </c>
      <c r="AL17" s="40">
        <v>0.1851105000644</v>
      </c>
      <c r="AM17" s="40">
        <v>0</v>
      </c>
      <c r="AN17" s="40">
        <v>0</v>
      </c>
      <c r="AO17" s="40">
        <v>0</v>
      </c>
      <c r="AP17" s="40">
        <v>0.79017804022570004</v>
      </c>
      <c r="AQ17" s="40">
        <v>0</v>
      </c>
      <c r="AR17" s="40">
        <v>0</v>
      </c>
      <c r="AS17" s="40">
        <v>0</v>
      </c>
      <c r="AT17" s="40">
        <v>0</v>
      </c>
      <c r="AU17" s="40">
        <v>0</v>
      </c>
      <c r="AV17" s="40">
        <v>0.97429529535370007</v>
      </c>
      <c r="AW17" s="40">
        <v>5.1207984185804012</v>
      </c>
      <c r="AX17" s="40">
        <v>0</v>
      </c>
      <c r="AY17" s="40">
        <v>0</v>
      </c>
      <c r="AZ17" s="40">
        <v>9.6428261462567999</v>
      </c>
      <c r="BA17" s="40">
        <v>0</v>
      </c>
      <c r="BB17" s="40">
        <v>0</v>
      </c>
      <c r="BC17" s="40">
        <v>0</v>
      </c>
      <c r="BD17" s="40">
        <v>0</v>
      </c>
      <c r="BE17" s="40">
        <v>0</v>
      </c>
      <c r="BF17" s="40">
        <v>0.34565458458039999</v>
      </c>
      <c r="BG17" s="40">
        <v>2.4530103225799998E-2</v>
      </c>
      <c r="BH17" s="40">
        <v>0</v>
      </c>
      <c r="BI17" s="40">
        <v>0</v>
      </c>
      <c r="BJ17" s="40">
        <v>0.20145556280640001</v>
      </c>
      <c r="BK17" s="41">
        <f t="shared" si="2"/>
        <v>24.087545296705404</v>
      </c>
    </row>
    <row r="18" spans="1:67">
      <c r="A18" s="17"/>
      <c r="B18" s="34" t="s">
        <v>111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1.8592377096699999E-2</v>
      </c>
      <c r="I18" s="40">
        <v>0</v>
      </c>
      <c r="J18" s="40">
        <v>0</v>
      </c>
      <c r="K18" s="40">
        <v>0</v>
      </c>
      <c r="L18" s="40">
        <v>0.38466987096759997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1.2565882451599999E-2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0.12351541935450001</v>
      </c>
      <c r="AC18" s="40">
        <v>0</v>
      </c>
      <c r="AD18" s="40">
        <v>0</v>
      </c>
      <c r="AE18" s="40">
        <v>0</v>
      </c>
      <c r="AF18" s="40">
        <v>1.9100322580600002E-2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8.5951451612600011E-2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0.97086939661180005</v>
      </c>
      <c r="AW18" s="40">
        <v>0.3943611090645</v>
      </c>
      <c r="AX18" s="40">
        <v>0</v>
      </c>
      <c r="AY18" s="40">
        <v>0</v>
      </c>
      <c r="AZ18" s="40">
        <v>1.2627556164186999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3.54400666773E-2</v>
      </c>
      <c r="BG18" s="40">
        <v>0</v>
      </c>
      <c r="BH18" s="40">
        <v>0</v>
      </c>
      <c r="BI18" s="40">
        <v>0</v>
      </c>
      <c r="BJ18" s="40">
        <v>0</v>
      </c>
      <c r="BK18" s="41">
        <f t="shared" si="2"/>
        <v>3.3078215128359001</v>
      </c>
    </row>
    <row r="19" spans="1:67">
      <c r="A19" s="17"/>
      <c r="B19" s="34" t="s">
        <v>112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4.7749549354700001E-2</v>
      </c>
      <c r="I19" s="40">
        <v>2.4486948387095997</v>
      </c>
      <c r="J19" s="40">
        <v>0</v>
      </c>
      <c r="K19" s="40">
        <v>0</v>
      </c>
      <c r="L19" s="40">
        <v>0.18365211290309996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0.1158196467095</v>
      </c>
      <c r="AC19" s="40">
        <v>0</v>
      </c>
      <c r="AD19" s="40">
        <v>0</v>
      </c>
      <c r="AE19" s="40">
        <v>0</v>
      </c>
      <c r="AF19" s="40">
        <v>0.4361409290321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40">
        <v>0.17276762922559999</v>
      </c>
      <c r="AM19" s="40">
        <v>0</v>
      </c>
      <c r="AN19" s="40">
        <v>0.36345077419349997</v>
      </c>
      <c r="AO19" s="40">
        <v>0</v>
      </c>
      <c r="AP19" s="40">
        <v>0.58017133158059997</v>
      </c>
      <c r="AQ19" s="40">
        <v>0</v>
      </c>
      <c r="AR19" s="40">
        <v>0</v>
      </c>
      <c r="AS19" s="40">
        <v>0</v>
      </c>
      <c r="AT19" s="40">
        <v>0</v>
      </c>
      <c r="AU19" s="40">
        <v>0</v>
      </c>
      <c r="AV19" s="40">
        <v>0.76978268248250015</v>
      </c>
      <c r="AW19" s="40">
        <v>7.9959170322577995</v>
      </c>
      <c r="AX19" s="40">
        <v>0</v>
      </c>
      <c r="AY19" s="40">
        <v>0</v>
      </c>
      <c r="AZ19" s="40">
        <v>4.1978564419348006</v>
      </c>
      <c r="BA19" s="40">
        <v>0</v>
      </c>
      <c r="BB19" s="40">
        <v>0</v>
      </c>
      <c r="BC19" s="40">
        <v>0</v>
      </c>
      <c r="BD19" s="40">
        <v>0</v>
      </c>
      <c r="BE19" s="40">
        <v>0</v>
      </c>
      <c r="BF19" s="40">
        <v>7.3436777161099989E-2</v>
      </c>
      <c r="BG19" s="40">
        <v>2.5862267958062999</v>
      </c>
      <c r="BH19" s="40">
        <v>0</v>
      </c>
      <c r="BI19" s="40">
        <v>0</v>
      </c>
      <c r="BJ19" s="40">
        <v>0.31887592819349997</v>
      </c>
      <c r="BK19" s="41">
        <f t="shared" si="2"/>
        <v>20.290542469544697</v>
      </c>
    </row>
    <row r="20" spans="1:67">
      <c r="A20" s="17"/>
      <c r="B20" s="26" t="s">
        <v>97</v>
      </c>
      <c r="C20" s="39">
        <f t="shared" ref="C20:AH20" si="3">SUM(C14:C19)</f>
        <v>0</v>
      </c>
      <c r="D20" s="39">
        <f t="shared" si="3"/>
        <v>2.5043780645161</v>
      </c>
      <c r="E20" s="39">
        <f t="shared" si="3"/>
        <v>0</v>
      </c>
      <c r="F20" s="39">
        <f t="shared" si="3"/>
        <v>0</v>
      </c>
      <c r="G20" s="39">
        <f t="shared" si="3"/>
        <v>0</v>
      </c>
      <c r="H20" s="39">
        <f t="shared" si="3"/>
        <v>0.82907418977299996</v>
      </c>
      <c r="I20" s="39">
        <f t="shared" si="3"/>
        <v>2.4486948387095997</v>
      </c>
      <c r="J20" s="39">
        <f t="shared" si="3"/>
        <v>0</v>
      </c>
      <c r="K20" s="39">
        <f t="shared" si="3"/>
        <v>0</v>
      </c>
      <c r="L20" s="39">
        <f t="shared" si="3"/>
        <v>9.9095139314829019</v>
      </c>
      <c r="M20" s="39">
        <f t="shared" si="3"/>
        <v>0</v>
      </c>
      <c r="N20" s="39">
        <f t="shared" si="3"/>
        <v>0</v>
      </c>
      <c r="O20" s="39">
        <f t="shared" si="3"/>
        <v>0</v>
      </c>
      <c r="P20" s="39">
        <f t="shared" si="3"/>
        <v>0</v>
      </c>
      <c r="Q20" s="39">
        <f t="shared" si="3"/>
        <v>0</v>
      </c>
      <c r="R20" s="39">
        <f t="shared" si="3"/>
        <v>9.6967722096499995E-2</v>
      </c>
      <c r="S20" s="39">
        <f t="shared" si="3"/>
        <v>2.5652578064499998E-2</v>
      </c>
      <c r="T20" s="39">
        <f t="shared" si="3"/>
        <v>0.31007620967740002</v>
      </c>
      <c r="U20" s="39">
        <f t="shared" si="3"/>
        <v>0</v>
      </c>
      <c r="V20" s="39">
        <f t="shared" si="3"/>
        <v>6.8244302258063003</v>
      </c>
      <c r="W20" s="39">
        <f t="shared" si="3"/>
        <v>0</v>
      </c>
      <c r="X20" s="39">
        <f t="shared" si="3"/>
        <v>0</v>
      </c>
      <c r="Y20" s="39">
        <f t="shared" si="3"/>
        <v>0</v>
      </c>
      <c r="Z20" s="39">
        <f t="shared" si="3"/>
        <v>0</v>
      </c>
      <c r="AA20" s="39">
        <f t="shared" si="3"/>
        <v>0</v>
      </c>
      <c r="AB20" s="39">
        <f t="shared" si="3"/>
        <v>1.6694781232889</v>
      </c>
      <c r="AC20" s="39">
        <f t="shared" si="3"/>
        <v>0</v>
      </c>
      <c r="AD20" s="39">
        <f t="shared" si="3"/>
        <v>0.12265051612899999</v>
      </c>
      <c r="AE20" s="39">
        <f t="shared" si="3"/>
        <v>0</v>
      </c>
      <c r="AF20" s="39">
        <f t="shared" si="3"/>
        <v>12.5263485076762</v>
      </c>
      <c r="AG20" s="39">
        <f t="shared" si="3"/>
        <v>0</v>
      </c>
      <c r="AH20" s="39">
        <f t="shared" si="3"/>
        <v>0</v>
      </c>
      <c r="AI20" s="39">
        <f t="shared" ref="AI20:BK20" si="4">SUM(AI14:AI19)</f>
        <v>0</v>
      </c>
      <c r="AJ20" s="39">
        <f t="shared" si="4"/>
        <v>0</v>
      </c>
      <c r="AK20" s="39">
        <f t="shared" si="4"/>
        <v>0</v>
      </c>
      <c r="AL20" s="39">
        <f t="shared" si="4"/>
        <v>1.0394969098694</v>
      </c>
      <c r="AM20" s="39">
        <f t="shared" si="4"/>
        <v>0.19067503912889999</v>
      </c>
      <c r="AN20" s="39">
        <f t="shared" si="4"/>
        <v>0.36345077419349997</v>
      </c>
      <c r="AO20" s="39">
        <f t="shared" si="4"/>
        <v>0</v>
      </c>
      <c r="AP20" s="39">
        <f t="shared" si="4"/>
        <v>4.4276697047087001</v>
      </c>
      <c r="AQ20" s="39">
        <f t="shared" si="4"/>
        <v>0</v>
      </c>
      <c r="AR20" s="39">
        <f t="shared" si="4"/>
        <v>0</v>
      </c>
      <c r="AS20" s="39">
        <f t="shared" si="4"/>
        <v>0</v>
      </c>
      <c r="AT20" s="39">
        <f t="shared" si="4"/>
        <v>0</v>
      </c>
      <c r="AU20" s="39">
        <f t="shared" si="4"/>
        <v>0</v>
      </c>
      <c r="AV20" s="39">
        <f t="shared" si="4"/>
        <v>9.8347800642160994</v>
      </c>
      <c r="AW20" s="39">
        <f t="shared" si="4"/>
        <v>20.864157039482599</v>
      </c>
      <c r="AX20" s="39">
        <f t="shared" si="4"/>
        <v>0</v>
      </c>
      <c r="AY20" s="39">
        <f t="shared" si="4"/>
        <v>0</v>
      </c>
      <c r="AZ20" s="39">
        <f t="shared" si="4"/>
        <v>64.776449177055596</v>
      </c>
      <c r="BA20" s="39">
        <f t="shared" si="4"/>
        <v>0</v>
      </c>
      <c r="BB20" s="39">
        <f t="shared" si="4"/>
        <v>0</v>
      </c>
      <c r="BC20" s="39">
        <f t="shared" si="4"/>
        <v>0</v>
      </c>
      <c r="BD20" s="39">
        <f t="shared" si="4"/>
        <v>0</v>
      </c>
      <c r="BE20" s="39">
        <f t="shared" si="4"/>
        <v>0</v>
      </c>
      <c r="BF20" s="39">
        <f t="shared" si="4"/>
        <v>0.84951832790190007</v>
      </c>
      <c r="BG20" s="39">
        <f t="shared" si="4"/>
        <v>4.6403740907094004</v>
      </c>
      <c r="BH20" s="39">
        <f t="shared" si="4"/>
        <v>1.2404214666773998</v>
      </c>
      <c r="BI20" s="39">
        <f t="shared" si="4"/>
        <v>0</v>
      </c>
      <c r="BJ20" s="39">
        <f t="shared" si="4"/>
        <v>2.4335439311283</v>
      </c>
      <c r="BK20" s="39">
        <f t="shared" si="4"/>
        <v>147.9278014322922</v>
      </c>
    </row>
    <row r="21" spans="1:67">
      <c r="A21" s="17" t="s">
        <v>83</v>
      </c>
      <c r="B21" s="25" t="s">
        <v>15</v>
      </c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5"/>
    </row>
    <row r="22" spans="1:67">
      <c r="A22" s="17"/>
      <c r="B22" s="26" t="s">
        <v>40</v>
      </c>
      <c r="C22" s="36">
        <v>0</v>
      </c>
      <c r="D22" s="35">
        <v>0</v>
      </c>
      <c r="E22" s="35">
        <v>0</v>
      </c>
      <c r="F22" s="35">
        <v>0</v>
      </c>
      <c r="G22" s="37">
        <v>0</v>
      </c>
      <c r="H22" s="36">
        <v>0</v>
      </c>
      <c r="I22" s="35">
        <v>0</v>
      </c>
      <c r="J22" s="35">
        <v>0</v>
      </c>
      <c r="K22" s="35">
        <v>0</v>
      </c>
      <c r="L22" s="37">
        <v>0</v>
      </c>
      <c r="M22" s="36">
        <v>0</v>
      </c>
      <c r="N22" s="35">
        <v>0</v>
      </c>
      <c r="O22" s="35">
        <v>0</v>
      </c>
      <c r="P22" s="35">
        <v>0</v>
      </c>
      <c r="Q22" s="37">
        <v>0</v>
      </c>
      <c r="R22" s="36">
        <v>0</v>
      </c>
      <c r="S22" s="35">
        <v>0</v>
      </c>
      <c r="T22" s="35">
        <v>0</v>
      </c>
      <c r="U22" s="35">
        <v>0</v>
      </c>
      <c r="V22" s="37">
        <v>0</v>
      </c>
      <c r="W22" s="36">
        <v>0</v>
      </c>
      <c r="X22" s="35">
        <v>0</v>
      </c>
      <c r="Y22" s="35">
        <v>0</v>
      </c>
      <c r="Z22" s="35">
        <v>0</v>
      </c>
      <c r="AA22" s="37">
        <v>0</v>
      </c>
      <c r="AB22" s="36">
        <v>0</v>
      </c>
      <c r="AC22" s="35">
        <v>0</v>
      </c>
      <c r="AD22" s="35">
        <v>0</v>
      </c>
      <c r="AE22" s="35">
        <v>0</v>
      </c>
      <c r="AF22" s="37">
        <v>0</v>
      </c>
      <c r="AG22" s="36">
        <v>0</v>
      </c>
      <c r="AH22" s="35">
        <v>0</v>
      </c>
      <c r="AI22" s="35">
        <v>0</v>
      </c>
      <c r="AJ22" s="35">
        <v>0</v>
      </c>
      <c r="AK22" s="37">
        <v>0</v>
      </c>
      <c r="AL22" s="36">
        <v>0</v>
      </c>
      <c r="AM22" s="35">
        <v>0</v>
      </c>
      <c r="AN22" s="35">
        <v>0</v>
      </c>
      <c r="AO22" s="35">
        <v>0</v>
      </c>
      <c r="AP22" s="37">
        <v>0</v>
      </c>
      <c r="AQ22" s="36">
        <v>0</v>
      </c>
      <c r="AR22" s="35">
        <v>0</v>
      </c>
      <c r="AS22" s="35">
        <v>0</v>
      </c>
      <c r="AT22" s="35">
        <v>0</v>
      </c>
      <c r="AU22" s="37">
        <v>0</v>
      </c>
      <c r="AV22" s="36">
        <v>0</v>
      </c>
      <c r="AW22" s="35">
        <v>0</v>
      </c>
      <c r="AX22" s="35">
        <v>0</v>
      </c>
      <c r="AY22" s="35">
        <v>0</v>
      </c>
      <c r="AZ22" s="37">
        <v>0</v>
      </c>
      <c r="BA22" s="36">
        <v>0</v>
      </c>
      <c r="BB22" s="35">
        <v>0</v>
      </c>
      <c r="BC22" s="35">
        <v>0</v>
      </c>
      <c r="BD22" s="35">
        <v>0</v>
      </c>
      <c r="BE22" s="37">
        <v>0</v>
      </c>
      <c r="BF22" s="36">
        <v>0</v>
      </c>
      <c r="BG22" s="35">
        <v>0</v>
      </c>
      <c r="BH22" s="35">
        <v>0</v>
      </c>
      <c r="BI22" s="35">
        <v>0</v>
      </c>
      <c r="BJ22" s="37">
        <v>0</v>
      </c>
      <c r="BK22" s="41">
        <f>SUM(C22:BJ22)</f>
        <v>0</v>
      </c>
    </row>
    <row r="23" spans="1:67">
      <c r="A23" s="17"/>
      <c r="B23" s="26" t="s">
        <v>96</v>
      </c>
      <c r="C23" s="38">
        <f t="shared" ref="C23:BJ23" si="5">SUM(C22)</f>
        <v>0</v>
      </c>
      <c r="D23" s="38">
        <f t="shared" si="5"/>
        <v>0</v>
      </c>
      <c r="E23" s="38">
        <f t="shared" si="5"/>
        <v>0</v>
      </c>
      <c r="F23" s="38">
        <f t="shared" si="5"/>
        <v>0</v>
      </c>
      <c r="G23" s="38">
        <f t="shared" si="5"/>
        <v>0</v>
      </c>
      <c r="H23" s="38">
        <f t="shared" si="5"/>
        <v>0</v>
      </c>
      <c r="I23" s="38">
        <f t="shared" si="5"/>
        <v>0</v>
      </c>
      <c r="J23" s="38">
        <f t="shared" si="5"/>
        <v>0</v>
      </c>
      <c r="K23" s="38">
        <f t="shared" si="5"/>
        <v>0</v>
      </c>
      <c r="L23" s="38">
        <f t="shared" si="5"/>
        <v>0</v>
      </c>
      <c r="M23" s="38">
        <f t="shared" si="5"/>
        <v>0</v>
      </c>
      <c r="N23" s="38">
        <f t="shared" si="5"/>
        <v>0</v>
      </c>
      <c r="O23" s="38">
        <f t="shared" si="5"/>
        <v>0</v>
      </c>
      <c r="P23" s="38">
        <f t="shared" si="5"/>
        <v>0</v>
      </c>
      <c r="Q23" s="38">
        <f t="shared" si="5"/>
        <v>0</v>
      </c>
      <c r="R23" s="38">
        <f t="shared" si="5"/>
        <v>0</v>
      </c>
      <c r="S23" s="38">
        <f t="shared" si="5"/>
        <v>0</v>
      </c>
      <c r="T23" s="38">
        <f t="shared" si="5"/>
        <v>0</v>
      </c>
      <c r="U23" s="38">
        <f t="shared" si="5"/>
        <v>0</v>
      </c>
      <c r="V23" s="38">
        <f t="shared" si="5"/>
        <v>0</v>
      </c>
      <c r="W23" s="38">
        <f t="shared" si="5"/>
        <v>0</v>
      </c>
      <c r="X23" s="38">
        <f t="shared" si="5"/>
        <v>0</v>
      </c>
      <c r="Y23" s="38">
        <f t="shared" si="5"/>
        <v>0</v>
      </c>
      <c r="Z23" s="38">
        <f t="shared" si="5"/>
        <v>0</v>
      </c>
      <c r="AA23" s="38">
        <f t="shared" si="5"/>
        <v>0</v>
      </c>
      <c r="AB23" s="38">
        <f t="shared" si="5"/>
        <v>0</v>
      </c>
      <c r="AC23" s="38">
        <f t="shared" si="5"/>
        <v>0</v>
      </c>
      <c r="AD23" s="38">
        <f t="shared" si="5"/>
        <v>0</v>
      </c>
      <c r="AE23" s="38">
        <f t="shared" si="5"/>
        <v>0</v>
      </c>
      <c r="AF23" s="38">
        <f t="shared" si="5"/>
        <v>0</v>
      </c>
      <c r="AG23" s="38">
        <f t="shared" si="5"/>
        <v>0</v>
      </c>
      <c r="AH23" s="38">
        <f t="shared" si="5"/>
        <v>0</v>
      </c>
      <c r="AI23" s="38">
        <f t="shared" si="5"/>
        <v>0</v>
      </c>
      <c r="AJ23" s="38">
        <f t="shared" si="5"/>
        <v>0</v>
      </c>
      <c r="AK23" s="38">
        <f t="shared" si="5"/>
        <v>0</v>
      </c>
      <c r="AL23" s="38">
        <f t="shared" si="5"/>
        <v>0</v>
      </c>
      <c r="AM23" s="38">
        <f t="shared" si="5"/>
        <v>0</v>
      </c>
      <c r="AN23" s="38">
        <f t="shared" si="5"/>
        <v>0</v>
      </c>
      <c r="AO23" s="38">
        <f t="shared" si="5"/>
        <v>0</v>
      </c>
      <c r="AP23" s="38">
        <f t="shared" si="5"/>
        <v>0</v>
      </c>
      <c r="AQ23" s="38">
        <f t="shared" si="5"/>
        <v>0</v>
      </c>
      <c r="AR23" s="38">
        <f t="shared" si="5"/>
        <v>0</v>
      </c>
      <c r="AS23" s="38">
        <f t="shared" si="5"/>
        <v>0</v>
      </c>
      <c r="AT23" s="38">
        <f t="shared" si="5"/>
        <v>0</v>
      </c>
      <c r="AU23" s="38">
        <f t="shared" si="5"/>
        <v>0</v>
      </c>
      <c r="AV23" s="38">
        <f t="shared" si="5"/>
        <v>0</v>
      </c>
      <c r="AW23" s="38">
        <f t="shared" si="5"/>
        <v>0</v>
      </c>
      <c r="AX23" s="38">
        <f t="shared" si="5"/>
        <v>0</v>
      </c>
      <c r="AY23" s="38">
        <f t="shared" si="5"/>
        <v>0</v>
      </c>
      <c r="AZ23" s="38">
        <f t="shared" si="5"/>
        <v>0</v>
      </c>
      <c r="BA23" s="38">
        <f t="shared" si="5"/>
        <v>0</v>
      </c>
      <c r="BB23" s="38">
        <f t="shared" si="5"/>
        <v>0</v>
      </c>
      <c r="BC23" s="38">
        <f t="shared" si="5"/>
        <v>0</v>
      </c>
      <c r="BD23" s="38">
        <f t="shared" si="5"/>
        <v>0</v>
      </c>
      <c r="BE23" s="38">
        <f t="shared" si="5"/>
        <v>0</v>
      </c>
      <c r="BF23" s="38">
        <f t="shared" si="5"/>
        <v>0</v>
      </c>
      <c r="BG23" s="38">
        <f t="shared" si="5"/>
        <v>0</v>
      </c>
      <c r="BH23" s="38">
        <f t="shared" si="5"/>
        <v>0</v>
      </c>
      <c r="BI23" s="38">
        <f t="shared" si="5"/>
        <v>0</v>
      </c>
      <c r="BJ23" s="38">
        <f t="shared" si="5"/>
        <v>0</v>
      </c>
      <c r="BK23" s="39">
        <f>SUM(BK22)</f>
        <v>0</v>
      </c>
    </row>
    <row r="24" spans="1:67">
      <c r="A24" s="17" t="s">
        <v>85</v>
      </c>
      <c r="B24" s="33" t="s">
        <v>101</v>
      </c>
      <c r="C24" s="63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5"/>
    </row>
    <row r="25" spans="1:67">
      <c r="A25" s="17"/>
      <c r="B25" s="26" t="s">
        <v>40</v>
      </c>
      <c r="C25" s="36">
        <v>0</v>
      </c>
      <c r="D25" s="35">
        <v>0</v>
      </c>
      <c r="E25" s="35">
        <v>0</v>
      </c>
      <c r="F25" s="35">
        <v>0</v>
      </c>
      <c r="G25" s="37">
        <v>0</v>
      </c>
      <c r="H25" s="36">
        <v>0</v>
      </c>
      <c r="I25" s="35">
        <v>0</v>
      </c>
      <c r="J25" s="35">
        <v>0</v>
      </c>
      <c r="K25" s="35">
        <v>0</v>
      </c>
      <c r="L25" s="37">
        <v>0</v>
      </c>
      <c r="M25" s="36">
        <v>0</v>
      </c>
      <c r="N25" s="35">
        <v>0</v>
      </c>
      <c r="O25" s="35">
        <v>0</v>
      </c>
      <c r="P25" s="35">
        <v>0</v>
      </c>
      <c r="Q25" s="37">
        <v>0</v>
      </c>
      <c r="R25" s="36">
        <v>0</v>
      </c>
      <c r="S25" s="35">
        <v>0</v>
      </c>
      <c r="T25" s="35">
        <v>0</v>
      </c>
      <c r="U25" s="35">
        <v>0</v>
      </c>
      <c r="V25" s="37">
        <v>0</v>
      </c>
      <c r="W25" s="36">
        <v>0</v>
      </c>
      <c r="X25" s="35">
        <v>0</v>
      </c>
      <c r="Y25" s="35">
        <v>0</v>
      </c>
      <c r="Z25" s="35">
        <v>0</v>
      </c>
      <c r="AA25" s="37">
        <v>0</v>
      </c>
      <c r="AB25" s="36">
        <v>0</v>
      </c>
      <c r="AC25" s="35">
        <v>0</v>
      </c>
      <c r="AD25" s="35">
        <v>0</v>
      </c>
      <c r="AE25" s="35">
        <v>0</v>
      </c>
      <c r="AF25" s="37">
        <v>0</v>
      </c>
      <c r="AG25" s="36">
        <v>0</v>
      </c>
      <c r="AH25" s="35">
        <v>0</v>
      </c>
      <c r="AI25" s="35">
        <v>0</v>
      </c>
      <c r="AJ25" s="35">
        <v>0</v>
      </c>
      <c r="AK25" s="37">
        <v>0</v>
      </c>
      <c r="AL25" s="36">
        <v>0</v>
      </c>
      <c r="AM25" s="35">
        <v>0</v>
      </c>
      <c r="AN25" s="35">
        <v>0</v>
      </c>
      <c r="AO25" s="35">
        <v>0</v>
      </c>
      <c r="AP25" s="37">
        <v>0</v>
      </c>
      <c r="AQ25" s="36">
        <v>0</v>
      </c>
      <c r="AR25" s="35">
        <v>0</v>
      </c>
      <c r="AS25" s="35">
        <v>0</v>
      </c>
      <c r="AT25" s="35">
        <v>0</v>
      </c>
      <c r="AU25" s="37">
        <v>0</v>
      </c>
      <c r="AV25" s="36">
        <v>0</v>
      </c>
      <c r="AW25" s="35">
        <v>0</v>
      </c>
      <c r="AX25" s="35">
        <v>0</v>
      </c>
      <c r="AY25" s="35">
        <v>0</v>
      </c>
      <c r="AZ25" s="37">
        <v>0</v>
      </c>
      <c r="BA25" s="36">
        <v>0</v>
      </c>
      <c r="BB25" s="35">
        <v>0</v>
      </c>
      <c r="BC25" s="35">
        <v>0</v>
      </c>
      <c r="BD25" s="35">
        <v>0</v>
      </c>
      <c r="BE25" s="37">
        <v>0</v>
      </c>
      <c r="BF25" s="36">
        <v>0</v>
      </c>
      <c r="BG25" s="35">
        <v>0</v>
      </c>
      <c r="BH25" s="35">
        <v>0</v>
      </c>
      <c r="BI25" s="35">
        <v>0</v>
      </c>
      <c r="BJ25" s="37">
        <v>0</v>
      </c>
      <c r="BK25" s="41">
        <f>SUM(C25:BJ25)</f>
        <v>0</v>
      </c>
    </row>
    <row r="26" spans="1:67">
      <c r="A26" s="17"/>
      <c r="B26" s="26" t="s">
        <v>95</v>
      </c>
      <c r="C26" s="38">
        <f t="shared" ref="C26:BJ26" si="6">SUM(C25)</f>
        <v>0</v>
      </c>
      <c r="D26" s="38">
        <f t="shared" si="6"/>
        <v>0</v>
      </c>
      <c r="E26" s="38">
        <f t="shared" si="6"/>
        <v>0</v>
      </c>
      <c r="F26" s="38">
        <f t="shared" si="6"/>
        <v>0</v>
      </c>
      <c r="G26" s="38">
        <f t="shared" si="6"/>
        <v>0</v>
      </c>
      <c r="H26" s="38">
        <f t="shared" si="6"/>
        <v>0</v>
      </c>
      <c r="I26" s="38">
        <f t="shared" si="6"/>
        <v>0</v>
      </c>
      <c r="J26" s="38">
        <f t="shared" si="6"/>
        <v>0</v>
      </c>
      <c r="K26" s="38">
        <f t="shared" si="6"/>
        <v>0</v>
      </c>
      <c r="L26" s="38">
        <f t="shared" si="6"/>
        <v>0</v>
      </c>
      <c r="M26" s="38">
        <f t="shared" si="6"/>
        <v>0</v>
      </c>
      <c r="N26" s="38">
        <f t="shared" si="6"/>
        <v>0</v>
      </c>
      <c r="O26" s="38">
        <f t="shared" si="6"/>
        <v>0</v>
      </c>
      <c r="P26" s="38">
        <f t="shared" si="6"/>
        <v>0</v>
      </c>
      <c r="Q26" s="38">
        <f t="shared" si="6"/>
        <v>0</v>
      </c>
      <c r="R26" s="38">
        <f t="shared" si="6"/>
        <v>0</v>
      </c>
      <c r="S26" s="38">
        <f t="shared" si="6"/>
        <v>0</v>
      </c>
      <c r="T26" s="38">
        <f t="shared" si="6"/>
        <v>0</v>
      </c>
      <c r="U26" s="38">
        <f t="shared" si="6"/>
        <v>0</v>
      </c>
      <c r="V26" s="38">
        <f t="shared" si="6"/>
        <v>0</v>
      </c>
      <c r="W26" s="38">
        <f t="shared" si="6"/>
        <v>0</v>
      </c>
      <c r="X26" s="38">
        <f t="shared" si="6"/>
        <v>0</v>
      </c>
      <c r="Y26" s="38">
        <f t="shared" si="6"/>
        <v>0</v>
      </c>
      <c r="Z26" s="38">
        <f t="shared" si="6"/>
        <v>0</v>
      </c>
      <c r="AA26" s="38">
        <f t="shared" si="6"/>
        <v>0</v>
      </c>
      <c r="AB26" s="38">
        <f t="shared" si="6"/>
        <v>0</v>
      </c>
      <c r="AC26" s="38">
        <f t="shared" si="6"/>
        <v>0</v>
      </c>
      <c r="AD26" s="38">
        <f t="shared" si="6"/>
        <v>0</v>
      </c>
      <c r="AE26" s="38">
        <f t="shared" si="6"/>
        <v>0</v>
      </c>
      <c r="AF26" s="38">
        <f t="shared" si="6"/>
        <v>0</v>
      </c>
      <c r="AG26" s="38">
        <f t="shared" si="6"/>
        <v>0</v>
      </c>
      <c r="AH26" s="38">
        <f t="shared" si="6"/>
        <v>0</v>
      </c>
      <c r="AI26" s="38">
        <f t="shared" si="6"/>
        <v>0</v>
      </c>
      <c r="AJ26" s="38">
        <f t="shared" si="6"/>
        <v>0</v>
      </c>
      <c r="AK26" s="38">
        <f t="shared" si="6"/>
        <v>0</v>
      </c>
      <c r="AL26" s="38">
        <f t="shared" si="6"/>
        <v>0</v>
      </c>
      <c r="AM26" s="38">
        <f t="shared" si="6"/>
        <v>0</v>
      </c>
      <c r="AN26" s="38">
        <f t="shared" si="6"/>
        <v>0</v>
      </c>
      <c r="AO26" s="38">
        <f t="shared" si="6"/>
        <v>0</v>
      </c>
      <c r="AP26" s="38">
        <f t="shared" si="6"/>
        <v>0</v>
      </c>
      <c r="AQ26" s="38">
        <f t="shared" si="6"/>
        <v>0</v>
      </c>
      <c r="AR26" s="38">
        <f t="shared" si="6"/>
        <v>0</v>
      </c>
      <c r="AS26" s="38">
        <f t="shared" si="6"/>
        <v>0</v>
      </c>
      <c r="AT26" s="38">
        <f t="shared" si="6"/>
        <v>0</v>
      </c>
      <c r="AU26" s="38">
        <f t="shared" si="6"/>
        <v>0</v>
      </c>
      <c r="AV26" s="38">
        <f t="shared" si="6"/>
        <v>0</v>
      </c>
      <c r="AW26" s="38">
        <f t="shared" si="6"/>
        <v>0</v>
      </c>
      <c r="AX26" s="38">
        <f t="shared" si="6"/>
        <v>0</v>
      </c>
      <c r="AY26" s="38">
        <f t="shared" si="6"/>
        <v>0</v>
      </c>
      <c r="AZ26" s="38">
        <f t="shared" si="6"/>
        <v>0</v>
      </c>
      <c r="BA26" s="38">
        <f t="shared" si="6"/>
        <v>0</v>
      </c>
      <c r="BB26" s="38">
        <f t="shared" si="6"/>
        <v>0</v>
      </c>
      <c r="BC26" s="38">
        <f t="shared" si="6"/>
        <v>0</v>
      </c>
      <c r="BD26" s="38">
        <f t="shared" si="6"/>
        <v>0</v>
      </c>
      <c r="BE26" s="38">
        <f t="shared" si="6"/>
        <v>0</v>
      </c>
      <c r="BF26" s="38">
        <f t="shared" si="6"/>
        <v>0</v>
      </c>
      <c r="BG26" s="38">
        <f t="shared" si="6"/>
        <v>0</v>
      </c>
      <c r="BH26" s="38">
        <f t="shared" si="6"/>
        <v>0</v>
      </c>
      <c r="BI26" s="38">
        <f t="shared" si="6"/>
        <v>0</v>
      </c>
      <c r="BJ26" s="38">
        <f t="shared" si="6"/>
        <v>0</v>
      </c>
      <c r="BK26" s="39">
        <f>SUM(BK25)</f>
        <v>0</v>
      </c>
    </row>
    <row r="27" spans="1:67">
      <c r="A27" s="17" t="s">
        <v>86</v>
      </c>
      <c r="B27" s="25" t="s">
        <v>16</v>
      </c>
      <c r="C27" s="63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5"/>
    </row>
    <row r="28" spans="1:67">
      <c r="A28" s="17"/>
      <c r="B28" s="34" t="s">
        <v>113</v>
      </c>
      <c r="C28" s="40">
        <v>0</v>
      </c>
      <c r="D28" s="40">
        <v>0.57826439077409997</v>
      </c>
      <c r="E28" s="40">
        <v>0</v>
      </c>
      <c r="F28" s="40">
        <v>0</v>
      </c>
      <c r="G28" s="40">
        <v>0</v>
      </c>
      <c r="H28" s="40">
        <v>0.31298454509599999</v>
      </c>
      <c r="I28" s="40">
        <v>6.1930766392578986</v>
      </c>
      <c r="J28" s="40">
        <v>0</v>
      </c>
      <c r="K28" s="40">
        <v>0</v>
      </c>
      <c r="L28" s="40">
        <v>0.56936322632229996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0.34549984541840006</v>
      </c>
      <c r="S28" s="40">
        <v>1.0049730182901999</v>
      </c>
      <c r="T28" s="40">
        <v>0.84069024706449991</v>
      </c>
      <c r="U28" s="40">
        <v>0</v>
      </c>
      <c r="V28" s="40">
        <v>0.6556689334836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4.4452416056752995</v>
      </c>
      <c r="AC28" s="40">
        <v>0.83866231483849996</v>
      </c>
      <c r="AD28" s="40">
        <v>0.37130206451609998</v>
      </c>
      <c r="AE28" s="40">
        <v>0</v>
      </c>
      <c r="AF28" s="40">
        <v>20.285887104805099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9.7487084093490992</v>
      </c>
      <c r="AM28" s="40">
        <v>1.3724538881931003</v>
      </c>
      <c r="AN28" s="40">
        <v>0.12376735483870001</v>
      </c>
      <c r="AO28" s="40">
        <v>0</v>
      </c>
      <c r="AP28" s="40">
        <v>19.798510628674897</v>
      </c>
      <c r="AQ28" s="40">
        <v>0</v>
      </c>
      <c r="AR28" s="40">
        <v>0</v>
      </c>
      <c r="AS28" s="40">
        <v>0</v>
      </c>
      <c r="AT28" s="40">
        <v>0</v>
      </c>
      <c r="AU28" s="40">
        <v>0</v>
      </c>
      <c r="AV28" s="40">
        <v>7.8749519389894989</v>
      </c>
      <c r="AW28" s="40">
        <v>60.40622316032119</v>
      </c>
      <c r="AX28" s="40">
        <v>1.2376735483870001</v>
      </c>
      <c r="AY28" s="40">
        <v>0</v>
      </c>
      <c r="AZ28" s="40">
        <v>54.725292475156593</v>
      </c>
      <c r="BA28" s="40">
        <v>0</v>
      </c>
      <c r="BB28" s="40">
        <v>0</v>
      </c>
      <c r="BC28" s="40">
        <v>0</v>
      </c>
      <c r="BD28" s="40">
        <v>0</v>
      </c>
      <c r="BE28" s="40">
        <v>0</v>
      </c>
      <c r="BF28" s="40">
        <v>1.9671127250906009</v>
      </c>
      <c r="BG28" s="40">
        <v>3.3926266132256</v>
      </c>
      <c r="BH28" s="40">
        <v>1.5694023601935001</v>
      </c>
      <c r="BI28" s="40">
        <v>0</v>
      </c>
      <c r="BJ28" s="40">
        <v>3.6263533325469002</v>
      </c>
      <c r="BK28" s="41">
        <f>SUM(C28:BJ28)</f>
        <v>202.28469037050866</v>
      </c>
      <c r="BL28" s="42"/>
      <c r="BN28" s="42"/>
    </row>
    <row r="29" spans="1:67">
      <c r="A29" s="17"/>
      <c r="B29" s="34" t="s">
        <v>114</v>
      </c>
      <c r="C29" s="40">
        <v>0</v>
      </c>
      <c r="D29" s="40">
        <v>0.55590631470959995</v>
      </c>
      <c r="E29" s="40">
        <v>0</v>
      </c>
      <c r="F29" s="40">
        <v>0</v>
      </c>
      <c r="G29" s="40">
        <v>0</v>
      </c>
      <c r="H29" s="40">
        <v>8.7449070128400003E-2</v>
      </c>
      <c r="I29" s="40">
        <v>6.0206248634515998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5.3247906515699994E-2</v>
      </c>
      <c r="S29" s="40">
        <v>3.4242516838699999E-2</v>
      </c>
      <c r="T29" s="40">
        <v>0.36301531409669996</v>
      </c>
      <c r="U29" s="40">
        <v>0</v>
      </c>
      <c r="V29" s="40">
        <v>6.48077813547E-2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3.2583511099966986</v>
      </c>
      <c r="AC29" s="40">
        <v>0.29544333906420001</v>
      </c>
      <c r="AD29" s="40">
        <v>0</v>
      </c>
      <c r="AE29" s="40">
        <v>0</v>
      </c>
      <c r="AF29" s="40">
        <v>5.4685723212891002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2.9174972457687991</v>
      </c>
      <c r="AM29" s="40">
        <v>0.69063135167730005</v>
      </c>
      <c r="AN29" s="40">
        <v>0.65730772580639996</v>
      </c>
      <c r="AO29" s="40">
        <v>0</v>
      </c>
      <c r="AP29" s="40">
        <v>1.8808992365476995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4.6518069273118021</v>
      </c>
      <c r="AW29" s="40">
        <v>19.627029514192696</v>
      </c>
      <c r="AX29" s="40">
        <v>0</v>
      </c>
      <c r="AY29" s="40">
        <v>0</v>
      </c>
      <c r="AZ29" s="40">
        <v>23.821749277513</v>
      </c>
      <c r="BA29" s="40">
        <v>0</v>
      </c>
      <c r="BB29" s="40">
        <v>0</v>
      </c>
      <c r="BC29" s="40">
        <v>0</v>
      </c>
      <c r="BD29" s="40">
        <v>0</v>
      </c>
      <c r="BE29" s="40">
        <v>0</v>
      </c>
      <c r="BF29" s="40">
        <v>0.85505991147849991</v>
      </c>
      <c r="BG29" s="40">
        <v>0.77927223567729997</v>
      </c>
      <c r="BH29" s="40">
        <v>3.6245648746449999</v>
      </c>
      <c r="BI29" s="40">
        <v>0</v>
      </c>
      <c r="BJ29" s="40">
        <v>0.78102090583840011</v>
      </c>
      <c r="BK29" s="41">
        <f>SUM(C29:BJ29)</f>
        <v>76.48849974390231</v>
      </c>
      <c r="BL29" s="42"/>
      <c r="BM29" s="43"/>
      <c r="BN29" s="42"/>
    </row>
    <row r="30" spans="1:67">
      <c r="A30" s="17"/>
      <c r="B30" s="34" t="s">
        <v>115</v>
      </c>
      <c r="C30" s="40">
        <v>0</v>
      </c>
      <c r="D30" s="40">
        <v>0.55064691212899997</v>
      </c>
      <c r="E30" s="40">
        <v>0</v>
      </c>
      <c r="F30" s="40">
        <v>0</v>
      </c>
      <c r="G30" s="40">
        <v>0</v>
      </c>
      <c r="H30" s="40">
        <v>3.6253853612499998E-2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6.3802023096299995E-2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0.74139788038569987</v>
      </c>
      <c r="AC30" s="40">
        <v>0.22996968164489995</v>
      </c>
      <c r="AD30" s="40">
        <v>0</v>
      </c>
      <c r="AE30" s="40">
        <v>0</v>
      </c>
      <c r="AF30" s="40">
        <v>1.9198935446122996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40">
        <v>2.0054581209951006</v>
      </c>
      <c r="AM30" s="40">
        <v>4.4985527774193006</v>
      </c>
      <c r="AN30" s="40">
        <v>0</v>
      </c>
      <c r="AO30" s="40">
        <v>0</v>
      </c>
      <c r="AP30" s="40">
        <v>1.1636998270640999</v>
      </c>
      <c r="AQ30" s="40">
        <v>0</v>
      </c>
      <c r="AR30" s="40">
        <v>0</v>
      </c>
      <c r="AS30" s="40">
        <v>0</v>
      </c>
      <c r="AT30" s="40">
        <v>0</v>
      </c>
      <c r="AU30" s="40">
        <v>0</v>
      </c>
      <c r="AV30" s="40">
        <v>6.7538993720552964</v>
      </c>
      <c r="AW30" s="40">
        <v>6.954790626934801</v>
      </c>
      <c r="AX30" s="40">
        <v>0</v>
      </c>
      <c r="AY30" s="40">
        <v>0</v>
      </c>
      <c r="AZ30" s="40">
        <v>20.155033094771202</v>
      </c>
      <c r="BA30" s="40">
        <v>0</v>
      </c>
      <c r="BB30" s="40">
        <v>0</v>
      </c>
      <c r="BC30" s="40">
        <v>0</v>
      </c>
      <c r="BD30" s="40">
        <v>0</v>
      </c>
      <c r="BE30" s="40">
        <v>0</v>
      </c>
      <c r="BF30" s="40">
        <v>1.2157423346077996</v>
      </c>
      <c r="BG30" s="40">
        <v>0</v>
      </c>
      <c r="BH30" s="40">
        <v>0</v>
      </c>
      <c r="BI30" s="40">
        <v>0</v>
      </c>
      <c r="BJ30" s="40">
        <v>0.87627386696729992</v>
      </c>
      <c r="BK30" s="41">
        <f>SUM(C30:BJ30)</f>
        <v>47.165413916295599</v>
      </c>
      <c r="BM30" s="42"/>
      <c r="BO30" s="42"/>
    </row>
    <row r="31" spans="1:67">
      <c r="A31" s="17"/>
      <c r="B31" s="34" t="s">
        <v>116</v>
      </c>
      <c r="C31" s="40">
        <v>0</v>
      </c>
      <c r="D31" s="40">
        <v>12.8933586960322</v>
      </c>
      <c r="E31" s="40">
        <v>0</v>
      </c>
      <c r="F31" s="40">
        <v>0</v>
      </c>
      <c r="G31" s="40">
        <v>0</v>
      </c>
      <c r="H31" s="40">
        <v>0.14528694467660003</v>
      </c>
      <c r="I31" s="40">
        <v>10.126916385386998</v>
      </c>
      <c r="J31" s="40">
        <v>0</v>
      </c>
      <c r="K31" s="40">
        <v>0</v>
      </c>
      <c r="L31" s="40">
        <v>0.41458038748350001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0.10614750245090002</v>
      </c>
      <c r="S31" s="40">
        <v>0.62951858632250002</v>
      </c>
      <c r="T31" s="40">
        <v>0</v>
      </c>
      <c r="U31" s="40">
        <v>0</v>
      </c>
      <c r="V31" s="40">
        <v>0.29502951306440001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0.62090647016019995</v>
      </c>
      <c r="AC31" s="40">
        <v>1.0605879436773</v>
      </c>
      <c r="AD31" s="40">
        <v>0.30824546583869999</v>
      </c>
      <c r="AE31" s="40">
        <v>0</v>
      </c>
      <c r="AF31" s="40">
        <v>5.1995989835153003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0.54484946680540003</v>
      </c>
      <c r="AM31" s="40">
        <v>5.6990053419300003E-2</v>
      </c>
      <c r="AN31" s="40">
        <v>5.0718156514516002</v>
      </c>
      <c r="AO31" s="40">
        <v>0</v>
      </c>
      <c r="AP31" s="40">
        <v>1.0290812870641</v>
      </c>
      <c r="AQ31" s="40">
        <v>0</v>
      </c>
      <c r="AR31" s="40">
        <v>0</v>
      </c>
      <c r="AS31" s="40">
        <v>0</v>
      </c>
      <c r="AT31" s="40">
        <v>0</v>
      </c>
      <c r="AU31" s="40">
        <v>0</v>
      </c>
      <c r="AV31" s="40">
        <v>2.1128989019305</v>
      </c>
      <c r="AW31" s="40">
        <v>32.887419462999091</v>
      </c>
      <c r="AX31" s="40">
        <v>4.4126554756773997</v>
      </c>
      <c r="AY31" s="40">
        <v>0</v>
      </c>
      <c r="AZ31" s="40">
        <v>35.190423965900983</v>
      </c>
      <c r="BA31" s="40">
        <v>0</v>
      </c>
      <c r="BB31" s="40">
        <v>0</v>
      </c>
      <c r="BC31" s="40">
        <v>0</v>
      </c>
      <c r="BD31" s="40">
        <v>0</v>
      </c>
      <c r="BE31" s="40">
        <v>0</v>
      </c>
      <c r="BF31" s="40">
        <v>0.30032825038560002</v>
      </c>
      <c r="BG31" s="40">
        <v>3.7347345713224001</v>
      </c>
      <c r="BH31" s="40">
        <v>0</v>
      </c>
      <c r="BI31" s="40">
        <v>0</v>
      </c>
      <c r="BJ31" s="40">
        <v>1.3596068387416</v>
      </c>
      <c r="BK31" s="41">
        <f>SUM(C31:BJ31)</f>
        <v>118.50098080430658</v>
      </c>
      <c r="BM31" s="42"/>
      <c r="BO31" s="42"/>
    </row>
    <row r="32" spans="1:67">
      <c r="A32" s="17"/>
      <c r="B32" s="34" t="s">
        <v>117</v>
      </c>
      <c r="C32" s="40">
        <v>0</v>
      </c>
      <c r="D32" s="40">
        <v>0.57974818319340005</v>
      </c>
      <c r="E32" s="40">
        <v>6.4529946128386992</v>
      </c>
      <c r="F32" s="40">
        <v>0</v>
      </c>
      <c r="G32" s="40">
        <v>0</v>
      </c>
      <c r="H32" s="40">
        <v>1.2457507504493999</v>
      </c>
      <c r="I32" s="40">
        <v>299.95900431371513</v>
      </c>
      <c r="J32" s="40">
        <v>6.8254939747095005</v>
      </c>
      <c r="K32" s="40">
        <v>0</v>
      </c>
      <c r="L32" s="40">
        <v>13.051354873708503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1.0181141888686998</v>
      </c>
      <c r="S32" s="40">
        <v>24.801339667999596</v>
      </c>
      <c r="T32" s="40">
        <v>105.6685321552899</v>
      </c>
      <c r="U32" s="40">
        <v>0</v>
      </c>
      <c r="V32" s="40">
        <v>0.59322101303160002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2.593181701513501</v>
      </c>
      <c r="AC32" s="40">
        <v>42.897218619269594</v>
      </c>
      <c r="AD32" s="40">
        <v>0.3053673447095</v>
      </c>
      <c r="AE32" s="40">
        <v>0</v>
      </c>
      <c r="AF32" s="40">
        <v>53.566671399288296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5.0262302640924998</v>
      </c>
      <c r="AM32" s="40">
        <v>74.588296077353817</v>
      </c>
      <c r="AN32" s="40">
        <v>59.281079858515596</v>
      </c>
      <c r="AO32" s="40">
        <v>0</v>
      </c>
      <c r="AP32" s="40">
        <v>26.914425320061195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9.1816704971083993</v>
      </c>
      <c r="AW32" s="40">
        <v>53.252305002849219</v>
      </c>
      <c r="AX32" s="40">
        <v>1.0167507376774001</v>
      </c>
      <c r="AY32" s="40">
        <v>0</v>
      </c>
      <c r="AZ32" s="40">
        <v>54.662975361313094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5.1196231332794024</v>
      </c>
      <c r="BG32" s="40">
        <v>47.209409477934202</v>
      </c>
      <c r="BH32" s="40">
        <v>19.659488399709304</v>
      </c>
      <c r="BI32" s="40">
        <v>0</v>
      </c>
      <c r="BJ32" s="40">
        <v>10.945101899576997</v>
      </c>
      <c r="BK32" s="41">
        <f>SUM(C32:BJ32)</f>
        <v>926.41534882805649</v>
      </c>
      <c r="BL32" s="42"/>
      <c r="BN32" s="42"/>
    </row>
    <row r="33" spans="1:67">
      <c r="A33" s="17"/>
      <c r="B33" s="26" t="s">
        <v>94</v>
      </c>
      <c r="C33" s="38">
        <f>SUM(C28:C32)</f>
        <v>0</v>
      </c>
      <c r="D33" s="38">
        <f t="shared" ref="D33:BJ33" si="7">SUM(D28:D32)</f>
        <v>15.1579244968383</v>
      </c>
      <c r="E33" s="38">
        <f t="shared" si="7"/>
        <v>6.4529946128386992</v>
      </c>
      <c r="F33" s="38">
        <f t="shared" si="7"/>
        <v>0</v>
      </c>
      <c r="G33" s="38">
        <f t="shared" si="7"/>
        <v>0</v>
      </c>
      <c r="H33" s="38">
        <f t="shared" si="7"/>
        <v>1.8277251639629</v>
      </c>
      <c r="I33" s="38">
        <f t="shared" si="7"/>
        <v>322.29962220181164</v>
      </c>
      <c r="J33" s="38">
        <f t="shared" si="7"/>
        <v>6.8254939747095005</v>
      </c>
      <c r="K33" s="38">
        <f t="shared" si="7"/>
        <v>0</v>
      </c>
      <c r="L33" s="38">
        <f t="shared" si="7"/>
        <v>14.035298487514304</v>
      </c>
      <c r="M33" s="38">
        <f t="shared" si="7"/>
        <v>0</v>
      </c>
      <c r="N33" s="38">
        <f t="shared" si="7"/>
        <v>0</v>
      </c>
      <c r="O33" s="38">
        <f t="shared" si="7"/>
        <v>0</v>
      </c>
      <c r="P33" s="38">
        <f t="shared" si="7"/>
        <v>0</v>
      </c>
      <c r="Q33" s="38">
        <f t="shared" si="7"/>
        <v>0</v>
      </c>
      <c r="R33" s="38">
        <f t="shared" si="7"/>
        <v>1.5868114663499999</v>
      </c>
      <c r="S33" s="38">
        <f t="shared" si="7"/>
        <v>26.470073789450996</v>
      </c>
      <c r="T33" s="38">
        <f t="shared" si="7"/>
        <v>106.8722377164511</v>
      </c>
      <c r="U33" s="38">
        <f t="shared" si="7"/>
        <v>0</v>
      </c>
      <c r="V33" s="38">
        <f t="shared" si="7"/>
        <v>1.6087272409343001</v>
      </c>
      <c r="W33" s="38">
        <f t="shared" si="7"/>
        <v>0</v>
      </c>
      <c r="X33" s="38">
        <f t="shared" si="7"/>
        <v>0</v>
      </c>
      <c r="Y33" s="38">
        <f t="shared" si="7"/>
        <v>0</v>
      </c>
      <c r="Z33" s="38">
        <f t="shared" si="7"/>
        <v>0</v>
      </c>
      <c r="AA33" s="38">
        <f t="shared" si="7"/>
        <v>0</v>
      </c>
      <c r="AB33" s="38">
        <f t="shared" si="7"/>
        <v>11.659078767731399</v>
      </c>
      <c r="AC33" s="38">
        <f t="shared" si="7"/>
        <v>45.321881898494496</v>
      </c>
      <c r="AD33" s="38">
        <f t="shared" si="7"/>
        <v>0.98491487506429998</v>
      </c>
      <c r="AE33" s="38">
        <f t="shared" si="7"/>
        <v>0</v>
      </c>
      <c r="AF33" s="38">
        <f t="shared" si="7"/>
        <v>86.440623353510091</v>
      </c>
      <c r="AG33" s="38">
        <f t="shared" si="7"/>
        <v>0</v>
      </c>
      <c r="AH33" s="38">
        <f t="shared" si="7"/>
        <v>0</v>
      </c>
      <c r="AI33" s="38">
        <f t="shared" si="7"/>
        <v>0</v>
      </c>
      <c r="AJ33" s="38">
        <f t="shared" si="7"/>
        <v>0</v>
      </c>
      <c r="AK33" s="38">
        <f t="shared" si="7"/>
        <v>0</v>
      </c>
      <c r="AL33" s="38">
        <f t="shared" si="7"/>
        <v>20.2427435070109</v>
      </c>
      <c r="AM33" s="38">
        <f t="shared" si="7"/>
        <v>81.206924148062825</v>
      </c>
      <c r="AN33" s="38">
        <f t="shared" si="7"/>
        <v>65.133970590612293</v>
      </c>
      <c r="AO33" s="38">
        <f t="shared" si="7"/>
        <v>0</v>
      </c>
      <c r="AP33" s="38">
        <f t="shared" si="7"/>
        <v>50.786616299411989</v>
      </c>
      <c r="AQ33" s="38">
        <f t="shared" si="7"/>
        <v>0</v>
      </c>
      <c r="AR33" s="38">
        <f t="shared" si="7"/>
        <v>0</v>
      </c>
      <c r="AS33" s="38">
        <f t="shared" si="7"/>
        <v>0</v>
      </c>
      <c r="AT33" s="38">
        <f t="shared" si="7"/>
        <v>0</v>
      </c>
      <c r="AU33" s="38">
        <f t="shared" si="7"/>
        <v>0</v>
      </c>
      <c r="AV33" s="38">
        <f t="shared" si="7"/>
        <v>30.575227637395496</v>
      </c>
      <c r="AW33" s="38">
        <f t="shared" si="7"/>
        <v>173.127767767297</v>
      </c>
      <c r="AX33" s="38">
        <f t="shared" si="7"/>
        <v>6.6670797617417996</v>
      </c>
      <c r="AY33" s="38">
        <f t="shared" si="7"/>
        <v>0</v>
      </c>
      <c r="AZ33" s="38">
        <f t="shared" si="7"/>
        <v>188.55547417465488</v>
      </c>
      <c r="BA33" s="38">
        <f t="shared" si="7"/>
        <v>0</v>
      </c>
      <c r="BB33" s="38">
        <f t="shared" si="7"/>
        <v>0</v>
      </c>
      <c r="BC33" s="38">
        <f t="shared" si="7"/>
        <v>0</v>
      </c>
      <c r="BD33" s="38">
        <f t="shared" si="7"/>
        <v>0</v>
      </c>
      <c r="BE33" s="38">
        <f t="shared" si="7"/>
        <v>0</v>
      </c>
      <c r="BF33" s="38">
        <f t="shared" si="7"/>
        <v>9.4578663548419026</v>
      </c>
      <c r="BG33" s="38">
        <f t="shared" si="7"/>
        <v>55.116042898159499</v>
      </c>
      <c r="BH33" s="38">
        <f t="shared" si="7"/>
        <v>24.853455634547803</v>
      </c>
      <c r="BI33" s="38">
        <f t="shared" si="7"/>
        <v>0</v>
      </c>
      <c r="BJ33" s="38">
        <f t="shared" si="7"/>
        <v>17.588356843671196</v>
      </c>
      <c r="BK33" s="38">
        <f>SUM(BK28:BK32)</f>
        <v>1370.8549336630697</v>
      </c>
    </row>
    <row r="34" spans="1:67">
      <c r="A34" s="17"/>
      <c r="B34" s="27" t="s">
        <v>84</v>
      </c>
      <c r="C34" s="38">
        <f t="shared" ref="C34:AH34" si="8">C9+C12+C20+C23+C26+C33</f>
        <v>0</v>
      </c>
      <c r="D34" s="38">
        <f t="shared" si="8"/>
        <v>92.502264738967099</v>
      </c>
      <c r="E34" s="38">
        <f t="shared" si="8"/>
        <v>1048.1975221796386</v>
      </c>
      <c r="F34" s="38">
        <f t="shared" si="8"/>
        <v>0</v>
      </c>
      <c r="G34" s="38">
        <f t="shared" si="8"/>
        <v>0</v>
      </c>
      <c r="H34" s="38">
        <f t="shared" si="8"/>
        <v>5.8939068375722998</v>
      </c>
      <c r="I34" s="38">
        <f t="shared" si="8"/>
        <v>2196.160418698184</v>
      </c>
      <c r="J34" s="38">
        <f t="shared" si="8"/>
        <v>793.53684067193376</v>
      </c>
      <c r="K34" s="38">
        <f t="shared" si="8"/>
        <v>0</v>
      </c>
      <c r="L34" s="38">
        <f t="shared" si="8"/>
        <v>49.4074669472854</v>
      </c>
      <c r="M34" s="38">
        <f t="shared" si="8"/>
        <v>0</v>
      </c>
      <c r="N34" s="38">
        <f t="shared" si="8"/>
        <v>0</v>
      </c>
      <c r="O34" s="38">
        <f t="shared" si="8"/>
        <v>0</v>
      </c>
      <c r="P34" s="38">
        <f t="shared" si="8"/>
        <v>0</v>
      </c>
      <c r="Q34" s="38">
        <f t="shared" si="8"/>
        <v>0</v>
      </c>
      <c r="R34" s="38">
        <f t="shared" si="8"/>
        <v>3.4552813640230999</v>
      </c>
      <c r="S34" s="38">
        <f t="shared" si="8"/>
        <v>242.91986902128897</v>
      </c>
      <c r="T34" s="38">
        <f t="shared" si="8"/>
        <v>270.04112829722459</v>
      </c>
      <c r="U34" s="38">
        <f t="shared" si="8"/>
        <v>0</v>
      </c>
      <c r="V34" s="38">
        <f t="shared" si="8"/>
        <v>13.7628263610298</v>
      </c>
      <c r="W34" s="38">
        <f t="shared" si="8"/>
        <v>0</v>
      </c>
      <c r="X34" s="38">
        <f t="shared" si="8"/>
        <v>0</v>
      </c>
      <c r="Y34" s="38">
        <f t="shared" si="8"/>
        <v>0</v>
      </c>
      <c r="Z34" s="38">
        <f t="shared" si="8"/>
        <v>0</v>
      </c>
      <c r="AA34" s="38">
        <f t="shared" si="8"/>
        <v>0</v>
      </c>
      <c r="AB34" s="38">
        <f t="shared" si="8"/>
        <v>16.301776070113</v>
      </c>
      <c r="AC34" s="38">
        <f t="shared" si="8"/>
        <v>115.72710418414037</v>
      </c>
      <c r="AD34" s="38">
        <f t="shared" si="8"/>
        <v>80.039464969483092</v>
      </c>
      <c r="AE34" s="38">
        <f t="shared" si="8"/>
        <v>0</v>
      </c>
      <c r="AF34" s="38">
        <f t="shared" si="8"/>
        <v>188.31392983369926</v>
      </c>
      <c r="AG34" s="38">
        <f t="shared" si="8"/>
        <v>0</v>
      </c>
      <c r="AH34" s="38">
        <f t="shared" si="8"/>
        <v>0</v>
      </c>
      <c r="AI34" s="38">
        <f t="shared" ref="AI34:BK34" si="9">AI9+AI12+AI20+AI23+AI26+AI33</f>
        <v>0</v>
      </c>
      <c r="AJ34" s="38">
        <f t="shared" si="9"/>
        <v>0</v>
      </c>
      <c r="AK34" s="38">
        <f t="shared" si="9"/>
        <v>0</v>
      </c>
      <c r="AL34" s="38">
        <f t="shared" si="9"/>
        <v>26.983559874066298</v>
      </c>
      <c r="AM34" s="38">
        <f t="shared" si="9"/>
        <v>103.31440253077042</v>
      </c>
      <c r="AN34" s="38">
        <f t="shared" si="9"/>
        <v>224.42236168670809</v>
      </c>
      <c r="AO34" s="38">
        <f t="shared" si="9"/>
        <v>0</v>
      </c>
      <c r="AP34" s="38">
        <f t="shared" si="9"/>
        <v>88.853994793503972</v>
      </c>
      <c r="AQ34" s="38">
        <f t="shared" si="9"/>
        <v>0</v>
      </c>
      <c r="AR34" s="38">
        <f t="shared" si="9"/>
        <v>0</v>
      </c>
      <c r="AS34" s="38">
        <f t="shared" si="9"/>
        <v>0</v>
      </c>
      <c r="AT34" s="38">
        <f t="shared" si="9"/>
        <v>0</v>
      </c>
      <c r="AU34" s="38">
        <f t="shared" si="9"/>
        <v>0</v>
      </c>
      <c r="AV34" s="38">
        <f t="shared" si="9"/>
        <v>48.122706936402196</v>
      </c>
      <c r="AW34" s="38">
        <f t="shared" si="9"/>
        <v>373.53950813864805</v>
      </c>
      <c r="AX34" s="38">
        <f t="shared" si="9"/>
        <v>132.7830520933222</v>
      </c>
      <c r="AY34" s="38">
        <f t="shared" si="9"/>
        <v>0</v>
      </c>
      <c r="AZ34" s="38">
        <f t="shared" si="9"/>
        <v>288.58596253676876</v>
      </c>
      <c r="BA34" s="38">
        <f t="shared" si="9"/>
        <v>0</v>
      </c>
      <c r="BB34" s="38">
        <f t="shared" si="9"/>
        <v>0</v>
      </c>
      <c r="BC34" s="38">
        <f t="shared" si="9"/>
        <v>0</v>
      </c>
      <c r="BD34" s="38">
        <f t="shared" si="9"/>
        <v>0</v>
      </c>
      <c r="BE34" s="38">
        <f t="shared" si="9"/>
        <v>0</v>
      </c>
      <c r="BF34" s="38">
        <f t="shared" si="9"/>
        <v>12.191472384412304</v>
      </c>
      <c r="BG34" s="38">
        <f t="shared" si="9"/>
        <v>66.373146140287901</v>
      </c>
      <c r="BH34" s="38">
        <f t="shared" si="9"/>
        <v>94.238184942966612</v>
      </c>
      <c r="BI34" s="38">
        <f t="shared" si="9"/>
        <v>0</v>
      </c>
      <c r="BJ34" s="38">
        <f t="shared" si="9"/>
        <v>22.556182105055996</v>
      </c>
      <c r="BK34" s="38">
        <f t="shared" si="9"/>
        <v>6598.2243343374976</v>
      </c>
    </row>
    <row r="35" spans="1:67" ht="3.75" customHeight="1">
      <c r="A35" s="17"/>
      <c r="B35" s="28"/>
      <c r="C35" s="63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5"/>
    </row>
    <row r="36" spans="1:67">
      <c r="A36" s="17" t="s">
        <v>1</v>
      </c>
      <c r="B36" s="24" t="s">
        <v>7</v>
      </c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5"/>
    </row>
    <row r="37" spans="1:67" s="5" customFormat="1">
      <c r="A37" s="17" t="s">
        <v>80</v>
      </c>
      <c r="B37" s="25" t="s">
        <v>2</v>
      </c>
      <c r="C37" s="72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4"/>
    </row>
    <row r="38" spans="1:67" s="50" customFormat="1">
      <c r="A38" s="47"/>
      <c r="B38" s="48" t="s">
        <v>118</v>
      </c>
      <c r="C38" s="40">
        <v>0</v>
      </c>
      <c r="D38" s="40">
        <v>0.55227859767739995</v>
      </c>
      <c r="E38" s="40">
        <v>0</v>
      </c>
      <c r="F38" s="40">
        <v>0</v>
      </c>
      <c r="G38" s="40">
        <v>0</v>
      </c>
      <c r="H38" s="40">
        <v>5.3950788965411025</v>
      </c>
      <c r="I38" s="40">
        <v>1.06499265483E-2</v>
      </c>
      <c r="J38" s="40">
        <v>0</v>
      </c>
      <c r="K38" s="40">
        <v>0</v>
      </c>
      <c r="L38" s="40">
        <v>0.58372685699940008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4.0675938909243996</v>
      </c>
      <c r="S38" s="40">
        <v>0</v>
      </c>
      <c r="T38" s="40">
        <v>0</v>
      </c>
      <c r="U38" s="40">
        <v>0</v>
      </c>
      <c r="V38" s="40">
        <v>0.2139729990317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39.168358475597707</v>
      </c>
      <c r="AC38" s="40">
        <v>1.2923874149026999</v>
      </c>
      <c r="AD38" s="40">
        <v>0</v>
      </c>
      <c r="AE38" s="40">
        <v>0</v>
      </c>
      <c r="AF38" s="40">
        <v>17.6505704537398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41.92342116867961</v>
      </c>
      <c r="AM38" s="40">
        <v>0.27419179570949997</v>
      </c>
      <c r="AN38" s="40">
        <v>0</v>
      </c>
      <c r="AO38" s="40">
        <v>0</v>
      </c>
      <c r="AP38" s="40">
        <v>5.3082195535455998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245.08324010265326</v>
      </c>
      <c r="AW38" s="40">
        <v>12.0032507960627</v>
      </c>
      <c r="AX38" s="40">
        <v>0</v>
      </c>
      <c r="AY38" s="40">
        <v>0</v>
      </c>
      <c r="AZ38" s="40">
        <v>82.469306562148105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50.959629380291233</v>
      </c>
      <c r="BG38" s="40">
        <v>0</v>
      </c>
      <c r="BH38" s="40">
        <v>0</v>
      </c>
      <c r="BI38" s="40">
        <v>0</v>
      </c>
      <c r="BJ38" s="40">
        <v>5.1194065339969983</v>
      </c>
      <c r="BK38" s="49">
        <f>SUM(C38:BJ38)</f>
        <v>512.0752834050495</v>
      </c>
    </row>
    <row r="39" spans="1:67" s="5" customFormat="1">
      <c r="A39" s="17"/>
      <c r="B39" s="26" t="s">
        <v>89</v>
      </c>
      <c r="C39" s="38">
        <f>SUM(C38)</f>
        <v>0</v>
      </c>
      <c r="D39" s="38">
        <f t="shared" ref="D39:BJ39" si="10">SUM(D38)</f>
        <v>0.55227859767739995</v>
      </c>
      <c r="E39" s="38">
        <f t="shared" si="10"/>
        <v>0</v>
      </c>
      <c r="F39" s="38">
        <f t="shared" si="10"/>
        <v>0</v>
      </c>
      <c r="G39" s="38">
        <f t="shared" si="10"/>
        <v>0</v>
      </c>
      <c r="H39" s="38">
        <f t="shared" si="10"/>
        <v>5.3950788965411025</v>
      </c>
      <c r="I39" s="38">
        <f t="shared" si="10"/>
        <v>1.06499265483E-2</v>
      </c>
      <c r="J39" s="38">
        <f t="shared" si="10"/>
        <v>0</v>
      </c>
      <c r="K39" s="38">
        <f t="shared" si="10"/>
        <v>0</v>
      </c>
      <c r="L39" s="38">
        <f t="shared" si="10"/>
        <v>0.58372685699940008</v>
      </c>
      <c r="M39" s="38">
        <f t="shared" si="10"/>
        <v>0</v>
      </c>
      <c r="N39" s="38">
        <f t="shared" si="10"/>
        <v>0</v>
      </c>
      <c r="O39" s="38">
        <f t="shared" si="10"/>
        <v>0</v>
      </c>
      <c r="P39" s="38">
        <f t="shared" si="10"/>
        <v>0</v>
      </c>
      <c r="Q39" s="38">
        <f t="shared" si="10"/>
        <v>0</v>
      </c>
      <c r="R39" s="38">
        <f t="shared" si="10"/>
        <v>4.0675938909243996</v>
      </c>
      <c r="S39" s="38">
        <f t="shared" si="10"/>
        <v>0</v>
      </c>
      <c r="T39" s="38">
        <f t="shared" si="10"/>
        <v>0</v>
      </c>
      <c r="U39" s="38">
        <f t="shared" si="10"/>
        <v>0</v>
      </c>
      <c r="V39" s="38">
        <f t="shared" si="10"/>
        <v>0.2139729990317</v>
      </c>
      <c r="W39" s="38">
        <f t="shared" si="10"/>
        <v>0</v>
      </c>
      <c r="X39" s="38">
        <f t="shared" si="10"/>
        <v>0</v>
      </c>
      <c r="Y39" s="38">
        <f t="shared" si="10"/>
        <v>0</v>
      </c>
      <c r="Z39" s="38">
        <f t="shared" si="10"/>
        <v>0</v>
      </c>
      <c r="AA39" s="38">
        <f t="shared" si="10"/>
        <v>0</v>
      </c>
      <c r="AB39" s="38">
        <f t="shared" si="10"/>
        <v>39.168358475597707</v>
      </c>
      <c r="AC39" s="38">
        <f t="shared" si="10"/>
        <v>1.2923874149026999</v>
      </c>
      <c r="AD39" s="38">
        <f t="shared" si="10"/>
        <v>0</v>
      </c>
      <c r="AE39" s="38">
        <f t="shared" si="10"/>
        <v>0</v>
      </c>
      <c r="AF39" s="38">
        <f t="shared" si="10"/>
        <v>17.6505704537398</v>
      </c>
      <c r="AG39" s="38">
        <f t="shared" si="10"/>
        <v>0</v>
      </c>
      <c r="AH39" s="38">
        <f t="shared" si="10"/>
        <v>0</v>
      </c>
      <c r="AI39" s="38">
        <f t="shared" si="10"/>
        <v>0</v>
      </c>
      <c r="AJ39" s="38">
        <f t="shared" si="10"/>
        <v>0</v>
      </c>
      <c r="AK39" s="38">
        <f t="shared" si="10"/>
        <v>0</v>
      </c>
      <c r="AL39" s="38">
        <f t="shared" si="10"/>
        <v>41.92342116867961</v>
      </c>
      <c r="AM39" s="38">
        <f t="shared" si="10"/>
        <v>0.27419179570949997</v>
      </c>
      <c r="AN39" s="38">
        <f t="shared" si="10"/>
        <v>0</v>
      </c>
      <c r="AO39" s="38">
        <f t="shared" si="10"/>
        <v>0</v>
      </c>
      <c r="AP39" s="38">
        <f t="shared" si="10"/>
        <v>5.3082195535455998</v>
      </c>
      <c r="AQ39" s="38">
        <f t="shared" si="10"/>
        <v>0</v>
      </c>
      <c r="AR39" s="38">
        <f t="shared" si="10"/>
        <v>0</v>
      </c>
      <c r="AS39" s="38">
        <f t="shared" si="10"/>
        <v>0</v>
      </c>
      <c r="AT39" s="38">
        <f t="shared" si="10"/>
        <v>0</v>
      </c>
      <c r="AU39" s="38">
        <f t="shared" si="10"/>
        <v>0</v>
      </c>
      <c r="AV39" s="38">
        <f t="shared" si="10"/>
        <v>245.08324010265326</v>
      </c>
      <c r="AW39" s="38">
        <f t="shared" si="10"/>
        <v>12.0032507960627</v>
      </c>
      <c r="AX39" s="38">
        <f t="shared" si="10"/>
        <v>0</v>
      </c>
      <c r="AY39" s="38">
        <f t="shared" si="10"/>
        <v>0</v>
      </c>
      <c r="AZ39" s="38">
        <f t="shared" si="10"/>
        <v>82.469306562148105</v>
      </c>
      <c r="BA39" s="38">
        <f t="shared" si="10"/>
        <v>0</v>
      </c>
      <c r="BB39" s="38">
        <f t="shared" si="10"/>
        <v>0</v>
      </c>
      <c r="BC39" s="38">
        <f t="shared" si="10"/>
        <v>0</v>
      </c>
      <c r="BD39" s="38">
        <f t="shared" si="10"/>
        <v>0</v>
      </c>
      <c r="BE39" s="38">
        <f t="shared" si="10"/>
        <v>0</v>
      </c>
      <c r="BF39" s="38">
        <f t="shared" si="10"/>
        <v>50.959629380291233</v>
      </c>
      <c r="BG39" s="38">
        <f t="shared" si="10"/>
        <v>0</v>
      </c>
      <c r="BH39" s="38">
        <f t="shared" si="10"/>
        <v>0</v>
      </c>
      <c r="BI39" s="38">
        <f t="shared" si="10"/>
        <v>0</v>
      </c>
      <c r="BJ39" s="38">
        <f t="shared" si="10"/>
        <v>5.1194065339969983</v>
      </c>
      <c r="BK39" s="38">
        <f>SUM(BK38)</f>
        <v>512.0752834050495</v>
      </c>
    </row>
    <row r="40" spans="1:67">
      <c r="A40" s="17" t="s">
        <v>81</v>
      </c>
      <c r="B40" s="25" t="s">
        <v>17</v>
      </c>
      <c r="C40" s="63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5"/>
    </row>
    <row r="41" spans="1:67">
      <c r="A41" s="17"/>
      <c r="B41" s="34" t="s">
        <v>119</v>
      </c>
      <c r="C41" s="40">
        <v>0</v>
      </c>
      <c r="D41" s="40">
        <v>0.56045075754829998</v>
      </c>
      <c r="E41" s="40">
        <v>0</v>
      </c>
      <c r="F41" s="40">
        <v>0</v>
      </c>
      <c r="G41" s="40">
        <v>0</v>
      </c>
      <c r="H41" s="40">
        <v>4.4181262989313987</v>
      </c>
      <c r="I41" s="40">
        <v>0.92616140283860005</v>
      </c>
      <c r="J41" s="40">
        <v>0.52935175980639992</v>
      </c>
      <c r="K41" s="40">
        <v>0</v>
      </c>
      <c r="L41" s="40">
        <v>2.9540429385153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2.1455979559295986</v>
      </c>
      <c r="S41" s="40">
        <v>0.29012140361290001</v>
      </c>
      <c r="T41" s="40">
        <v>0</v>
      </c>
      <c r="U41" s="40">
        <v>0</v>
      </c>
      <c r="V41" s="40">
        <v>1.1784324725155002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24.535963608598909</v>
      </c>
      <c r="AC41" s="40">
        <v>2.1245897679349999</v>
      </c>
      <c r="AD41" s="40">
        <v>0</v>
      </c>
      <c r="AE41" s="40">
        <v>0</v>
      </c>
      <c r="AF41" s="40">
        <v>26.939362601900203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37.591464803040907</v>
      </c>
      <c r="AM41" s="40">
        <v>1.4167596856121001</v>
      </c>
      <c r="AN41" s="40">
        <v>0</v>
      </c>
      <c r="AO41" s="40">
        <v>0</v>
      </c>
      <c r="AP41" s="40">
        <v>16.288241377480702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128.88477150590495</v>
      </c>
      <c r="AW41" s="40">
        <v>18.193373164931007</v>
      </c>
      <c r="AX41" s="40">
        <v>0</v>
      </c>
      <c r="AY41" s="40">
        <v>0</v>
      </c>
      <c r="AZ41" s="40">
        <v>171.00960735788021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23.106687827391227</v>
      </c>
      <c r="BG41" s="40">
        <v>1.6689722071933</v>
      </c>
      <c r="BH41" s="40">
        <v>1.1677709684838</v>
      </c>
      <c r="BI41" s="40">
        <v>0</v>
      </c>
      <c r="BJ41" s="40">
        <v>15.696225618608599</v>
      </c>
      <c r="BK41" s="41">
        <f>SUM(C41:BJ41)</f>
        <v>481.62607548465894</v>
      </c>
      <c r="BM41" s="42"/>
      <c r="BO41" s="42"/>
    </row>
    <row r="42" spans="1:67">
      <c r="A42" s="17"/>
      <c r="B42" s="34" t="s">
        <v>120</v>
      </c>
      <c r="C42" s="40">
        <v>0</v>
      </c>
      <c r="D42" s="40">
        <v>0.54281680416120004</v>
      </c>
      <c r="E42" s="40">
        <v>0</v>
      </c>
      <c r="F42" s="40">
        <v>0</v>
      </c>
      <c r="G42" s="40">
        <v>0</v>
      </c>
      <c r="H42" s="40">
        <v>4.1519421201233007</v>
      </c>
      <c r="I42" s="40">
        <v>2.5034415985477994</v>
      </c>
      <c r="J42" s="40">
        <v>0.54195427735479995</v>
      </c>
      <c r="K42" s="40">
        <v>0</v>
      </c>
      <c r="L42" s="40">
        <v>3.3793992947411997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1.9058804197967012</v>
      </c>
      <c r="S42" s="40">
        <v>2.7399614329997997</v>
      </c>
      <c r="T42" s="40">
        <v>0</v>
      </c>
      <c r="U42" s="40">
        <v>0</v>
      </c>
      <c r="V42" s="40">
        <v>3.7338155841284997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52.859452554559006</v>
      </c>
      <c r="AC42" s="40">
        <v>2.3150372867290976</v>
      </c>
      <c r="AD42" s="40">
        <v>8.3029684838700005E-2</v>
      </c>
      <c r="AE42" s="40">
        <v>0</v>
      </c>
      <c r="AF42" s="40">
        <v>26.560443546029209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65.74374036595934</v>
      </c>
      <c r="AM42" s="40">
        <v>2.6882352884829999</v>
      </c>
      <c r="AN42" s="40">
        <v>0.28876689425800001</v>
      </c>
      <c r="AO42" s="40">
        <v>0</v>
      </c>
      <c r="AP42" s="40">
        <v>14.648364933255102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85.464517680535607</v>
      </c>
      <c r="AW42" s="40">
        <v>10.462608911415597</v>
      </c>
      <c r="AX42" s="40">
        <v>0</v>
      </c>
      <c r="AY42" s="40">
        <v>0</v>
      </c>
      <c r="AZ42" s="40">
        <v>90.115159596497065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20.874934545652394</v>
      </c>
      <c r="BG42" s="40">
        <v>1.3824940128705001</v>
      </c>
      <c r="BH42" s="40">
        <v>0.74942305038699997</v>
      </c>
      <c r="BI42" s="40">
        <v>0</v>
      </c>
      <c r="BJ42" s="40">
        <v>7.5441783715454029</v>
      </c>
      <c r="BK42" s="41">
        <f>SUM(C42:BJ42)</f>
        <v>401.27959825486829</v>
      </c>
      <c r="BM42" s="42"/>
      <c r="BO42" s="42"/>
    </row>
    <row r="43" spans="1:67">
      <c r="A43" s="17"/>
      <c r="B43" s="34" t="s">
        <v>121</v>
      </c>
      <c r="C43" s="40">
        <v>0</v>
      </c>
      <c r="D43" s="40">
        <v>0.49922957035480003</v>
      </c>
      <c r="E43" s="40">
        <v>0</v>
      </c>
      <c r="F43" s="40">
        <v>0</v>
      </c>
      <c r="G43" s="40">
        <v>0</v>
      </c>
      <c r="H43" s="40">
        <v>1.0436216389011999</v>
      </c>
      <c r="I43" s="40">
        <v>32.447147324967602</v>
      </c>
      <c r="J43" s="40">
        <v>0</v>
      </c>
      <c r="K43" s="40">
        <v>0</v>
      </c>
      <c r="L43" s="40">
        <v>0.38248239648349996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0.37460978599720007</v>
      </c>
      <c r="S43" s="40">
        <v>2.4871498877740996</v>
      </c>
      <c r="T43" s="40">
        <v>0</v>
      </c>
      <c r="U43" s="40">
        <v>0</v>
      </c>
      <c r="V43" s="40">
        <v>2.7152826450999997E-3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18.135918149663091</v>
      </c>
      <c r="AC43" s="40">
        <v>1.5059904863541</v>
      </c>
      <c r="AD43" s="40">
        <v>0</v>
      </c>
      <c r="AE43" s="40">
        <v>0</v>
      </c>
      <c r="AF43" s="40">
        <v>3.9883782185796015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22.049371298812677</v>
      </c>
      <c r="AM43" s="40">
        <v>1.8103333177087999</v>
      </c>
      <c r="AN43" s="40">
        <v>0</v>
      </c>
      <c r="AO43" s="40">
        <v>0</v>
      </c>
      <c r="AP43" s="40">
        <v>0.34684809148340001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9.2118466383835997</v>
      </c>
      <c r="AW43" s="40">
        <v>50.863560385870286</v>
      </c>
      <c r="AX43" s="40">
        <v>0</v>
      </c>
      <c r="AY43" s="40">
        <v>0</v>
      </c>
      <c r="AZ43" s="40">
        <v>1.1054168639343001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4.2967886135448978</v>
      </c>
      <c r="BG43" s="40">
        <v>5.8584323645100009E-2</v>
      </c>
      <c r="BH43" s="40">
        <v>0</v>
      </c>
      <c r="BI43" s="40">
        <v>0</v>
      </c>
      <c r="BJ43" s="40">
        <v>5.2349541289999999E-3</v>
      </c>
      <c r="BK43" s="41">
        <f>SUM(C43:BJ43)</f>
        <v>150.61522722923237</v>
      </c>
      <c r="BM43" s="42"/>
      <c r="BO43" s="42"/>
    </row>
    <row r="44" spans="1:67">
      <c r="A44" s="17"/>
      <c r="B44" s="34" t="s">
        <v>122</v>
      </c>
      <c r="C44" s="40">
        <v>0</v>
      </c>
      <c r="D44" s="40">
        <v>0.56858367309669999</v>
      </c>
      <c r="E44" s="40">
        <v>0</v>
      </c>
      <c r="F44" s="40">
        <v>0</v>
      </c>
      <c r="G44" s="40">
        <v>0</v>
      </c>
      <c r="H44" s="40">
        <v>0.99953794022370035</v>
      </c>
      <c r="I44" s="40">
        <v>1.4870151419300001E-2</v>
      </c>
      <c r="J44" s="40">
        <v>0</v>
      </c>
      <c r="K44" s="40">
        <v>0</v>
      </c>
      <c r="L44" s="40">
        <v>0.26541347745110005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0.52232934570709988</v>
      </c>
      <c r="S44" s="40">
        <v>0</v>
      </c>
      <c r="T44" s="40">
        <v>0</v>
      </c>
      <c r="U44" s="40">
        <v>0</v>
      </c>
      <c r="V44" s="40">
        <v>5.8054124612799997E-2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4.8216161970911005</v>
      </c>
      <c r="AC44" s="40">
        <v>9.1476378612800002E-2</v>
      </c>
      <c r="AD44" s="40">
        <v>0</v>
      </c>
      <c r="AE44" s="40">
        <v>0</v>
      </c>
      <c r="AF44" s="40">
        <v>1.7620873866768003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4.4029658814399024</v>
      </c>
      <c r="AM44" s="40">
        <v>0.16087317080630001</v>
      </c>
      <c r="AN44" s="40">
        <v>0</v>
      </c>
      <c r="AO44" s="40">
        <v>0</v>
      </c>
      <c r="AP44" s="40">
        <v>0.10006945964489999</v>
      </c>
      <c r="AQ44" s="40">
        <v>0</v>
      </c>
      <c r="AR44" s="40">
        <v>0</v>
      </c>
      <c r="AS44" s="40">
        <v>0</v>
      </c>
      <c r="AT44" s="40">
        <v>0</v>
      </c>
      <c r="AU44" s="40">
        <v>0</v>
      </c>
      <c r="AV44" s="40">
        <v>9.230933927070522</v>
      </c>
      <c r="AW44" s="40">
        <v>0.26595701883860001</v>
      </c>
      <c r="AX44" s="40">
        <v>0</v>
      </c>
      <c r="AY44" s="40">
        <v>0</v>
      </c>
      <c r="AZ44" s="40">
        <v>6.5907937129020002</v>
      </c>
      <c r="BA44" s="40">
        <v>0</v>
      </c>
      <c r="BB44" s="40">
        <v>0</v>
      </c>
      <c r="BC44" s="40">
        <v>0</v>
      </c>
      <c r="BD44" s="40">
        <v>0</v>
      </c>
      <c r="BE44" s="40">
        <v>0</v>
      </c>
      <c r="BF44" s="40">
        <v>3.0512260903662027</v>
      </c>
      <c r="BG44" s="40">
        <v>0</v>
      </c>
      <c r="BH44" s="40">
        <v>0.75620350348380005</v>
      </c>
      <c r="BI44" s="40">
        <v>0</v>
      </c>
      <c r="BJ44" s="40">
        <v>0.25735852664500003</v>
      </c>
      <c r="BK44" s="41">
        <f>SUM(C44:BJ44)</f>
        <v>33.920349966088622</v>
      </c>
      <c r="BM44" s="42"/>
      <c r="BO44" s="42"/>
    </row>
    <row r="45" spans="1:67">
      <c r="A45" s="17"/>
      <c r="B45" s="26" t="s">
        <v>90</v>
      </c>
      <c r="C45" s="36">
        <f t="shared" ref="C45:AH45" si="11">SUM(C41:C44)</f>
        <v>0</v>
      </c>
      <c r="D45" s="36">
        <f t="shared" si="11"/>
        <v>2.171080805161</v>
      </c>
      <c r="E45" s="36">
        <f t="shared" si="11"/>
        <v>0</v>
      </c>
      <c r="F45" s="36">
        <f t="shared" si="11"/>
        <v>0</v>
      </c>
      <c r="G45" s="36">
        <f t="shared" si="11"/>
        <v>0</v>
      </c>
      <c r="H45" s="36">
        <f t="shared" si="11"/>
        <v>10.6132279981796</v>
      </c>
      <c r="I45" s="36">
        <f t="shared" si="11"/>
        <v>35.891620477773301</v>
      </c>
      <c r="J45" s="36">
        <f t="shared" si="11"/>
        <v>1.0713060371611998</v>
      </c>
      <c r="K45" s="36">
        <f t="shared" si="11"/>
        <v>0</v>
      </c>
      <c r="L45" s="36">
        <f t="shared" si="11"/>
        <v>6.9813381071910996</v>
      </c>
      <c r="M45" s="36">
        <f t="shared" si="11"/>
        <v>0</v>
      </c>
      <c r="N45" s="36">
        <f t="shared" si="11"/>
        <v>0</v>
      </c>
      <c r="O45" s="36">
        <f t="shared" si="11"/>
        <v>0</v>
      </c>
      <c r="P45" s="36">
        <f t="shared" si="11"/>
        <v>0</v>
      </c>
      <c r="Q45" s="36">
        <f t="shared" si="11"/>
        <v>0</v>
      </c>
      <c r="R45" s="36">
        <f t="shared" si="11"/>
        <v>4.9484175074305998</v>
      </c>
      <c r="S45" s="36">
        <f t="shared" si="11"/>
        <v>5.5172327243867993</v>
      </c>
      <c r="T45" s="36">
        <f t="shared" si="11"/>
        <v>0</v>
      </c>
      <c r="U45" s="36">
        <f t="shared" si="11"/>
        <v>0</v>
      </c>
      <c r="V45" s="36">
        <f t="shared" si="11"/>
        <v>4.9730174639018996</v>
      </c>
      <c r="W45" s="36">
        <f t="shared" si="11"/>
        <v>0</v>
      </c>
      <c r="X45" s="36">
        <f t="shared" si="11"/>
        <v>0</v>
      </c>
      <c r="Y45" s="36">
        <f t="shared" si="11"/>
        <v>0</v>
      </c>
      <c r="Z45" s="36">
        <f t="shared" si="11"/>
        <v>0</v>
      </c>
      <c r="AA45" s="36">
        <f t="shared" si="11"/>
        <v>0</v>
      </c>
      <c r="AB45" s="36">
        <f t="shared" si="11"/>
        <v>100.35295050991211</v>
      </c>
      <c r="AC45" s="36">
        <f t="shared" si="11"/>
        <v>6.0370939196309967</v>
      </c>
      <c r="AD45" s="36">
        <f t="shared" si="11"/>
        <v>8.3029684838700005E-2</v>
      </c>
      <c r="AE45" s="36">
        <f t="shared" si="11"/>
        <v>0</v>
      </c>
      <c r="AF45" s="36">
        <f t="shared" si="11"/>
        <v>59.250271753185821</v>
      </c>
      <c r="AG45" s="36">
        <f t="shared" si="11"/>
        <v>0</v>
      </c>
      <c r="AH45" s="36">
        <f t="shared" si="11"/>
        <v>0</v>
      </c>
      <c r="AI45" s="36">
        <f t="shared" ref="AI45:BK45" si="12">SUM(AI41:AI44)</f>
        <v>0</v>
      </c>
      <c r="AJ45" s="36">
        <f t="shared" si="12"/>
        <v>0</v>
      </c>
      <c r="AK45" s="36">
        <f t="shared" si="12"/>
        <v>0</v>
      </c>
      <c r="AL45" s="36">
        <f t="shared" si="12"/>
        <v>129.78754234925282</v>
      </c>
      <c r="AM45" s="36">
        <f t="shared" si="12"/>
        <v>6.0762014626102001</v>
      </c>
      <c r="AN45" s="36">
        <f t="shared" si="12"/>
        <v>0.28876689425800001</v>
      </c>
      <c r="AO45" s="36">
        <f t="shared" si="12"/>
        <v>0</v>
      </c>
      <c r="AP45" s="36">
        <f t="shared" si="12"/>
        <v>31.383523861864106</v>
      </c>
      <c r="AQ45" s="36">
        <f t="shared" si="12"/>
        <v>0</v>
      </c>
      <c r="AR45" s="36">
        <f t="shared" si="12"/>
        <v>0</v>
      </c>
      <c r="AS45" s="36">
        <f t="shared" si="12"/>
        <v>0</v>
      </c>
      <c r="AT45" s="36">
        <f t="shared" si="12"/>
        <v>0</v>
      </c>
      <c r="AU45" s="36">
        <f t="shared" si="12"/>
        <v>0</v>
      </c>
      <c r="AV45" s="36">
        <f t="shared" si="12"/>
        <v>232.79206975189467</v>
      </c>
      <c r="AW45" s="36">
        <f t="shared" si="12"/>
        <v>79.785499481055496</v>
      </c>
      <c r="AX45" s="36">
        <f t="shared" si="12"/>
        <v>0</v>
      </c>
      <c r="AY45" s="36">
        <f t="shared" si="12"/>
        <v>0</v>
      </c>
      <c r="AZ45" s="36">
        <f t="shared" si="12"/>
        <v>268.82097753121354</v>
      </c>
      <c r="BA45" s="36">
        <f t="shared" si="12"/>
        <v>0</v>
      </c>
      <c r="BB45" s="36">
        <f t="shared" si="12"/>
        <v>0</v>
      </c>
      <c r="BC45" s="36">
        <f t="shared" si="12"/>
        <v>0</v>
      </c>
      <c r="BD45" s="36">
        <f t="shared" si="12"/>
        <v>0</v>
      </c>
      <c r="BE45" s="36">
        <f t="shared" si="12"/>
        <v>0</v>
      </c>
      <c r="BF45" s="36">
        <f t="shared" si="12"/>
        <v>51.329637076954718</v>
      </c>
      <c r="BG45" s="36">
        <f t="shared" si="12"/>
        <v>3.1100505437088999</v>
      </c>
      <c r="BH45" s="36">
        <f t="shared" si="12"/>
        <v>2.6733975223546</v>
      </c>
      <c r="BI45" s="36">
        <f t="shared" si="12"/>
        <v>0</v>
      </c>
      <c r="BJ45" s="36">
        <f t="shared" si="12"/>
        <v>23.502997470928001</v>
      </c>
      <c r="BK45" s="38">
        <f t="shared" si="12"/>
        <v>1067.4412509348483</v>
      </c>
    </row>
    <row r="46" spans="1:67">
      <c r="A46" s="17"/>
      <c r="B46" s="27" t="s">
        <v>88</v>
      </c>
      <c r="C46" s="36">
        <f t="shared" ref="C46:AH46" si="13">C39+C45</f>
        <v>0</v>
      </c>
      <c r="D46" s="36">
        <f t="shared" si="13"/>
        <v>2.7233594028383998</v>
      </c>
      <c r="E46" s="36">
        <f t="shared" si="13"/>
        <v>0</v>
      </c>
      <c r="F46" s="36">
        <f t="shared" si="13"/>
        <v>0</v>
      </c>
      <c r="G46" s="36">
        <f t="shared" si="13"/>
        <v>0</v>
      </c>
      <c r="H46" s="36">
        <f t="shared" si="13"/>
        <v>16.008306894720704</v>
      </c>
      <c r="I46" s="36">
        <f t="shared" si="13"/>
        <v>35.902270404321598</v>
      </c>
      <c r="J46" s="36">
        <f t="shared" si="13"/>
        <v>1.0713060371611998</v>
      </c>
      <c r="K46" s="36">
        <f t="shared" si="13"/>
        <v>0</v>
      </c>
      <c r="L46" s="36">
        <f t="shared" si="13"/>
        <v>7.5650649641904995</v>
      </c>
      <c r="M46" s="36">
        <f t="shared" si="13"/>
        <v>0</v>
      </c>
      <c r="N46" s="36">
        <f t="shared" si="13"/>
        <v>0</v>
      </c>
      <c r="O46" s="36">
        <f t="shared" si="13"/>
        <v>0</v>
      </c>
      <c r="P46" s="36">
        <f t="shared" si="13"/>
        <v>0</v>
      </c>
      <c r="Q46" s="36">
        <f t="shared" si="13"/>
        <v>0</v>
      </c>
      <c r="R46" s="36">
        <f t="shared" si="13"/>
        <v>9.0160113983549994</v>
      </c>
      <c r="S46" s="36">
        <f t="shared" si="13"/>
        <v>5.5172327243867993</v>
      </c>
      <c r="T46" s="36">
        <f t="shared" si="13"/>
        <v>0</v>
      </c>
      <c r="U46" s="36">
        <f t="shared" si="13"/>
        <v>0</v>
      </c>
      <c r="V46" s="36">
        <f t="shared" si="13"/>
        <v>5.1869904629335997</v>
      </c>
      <c r="W46" s="36">
        <f t="shared" si="13"/>
        <v>0</v>
      </c>
      <c r="X46" s="36">
        <f t="shared" si="13"/>
        <v>0</v>
      </c>
      <c r="Y46" s="36">
        <f t="shared" si="13"/>
        <v>0</v>
      </c>
      <c r="Z46" s="36">
        <f t="shared" si="13"/>
        <v>0</v>
      </c>
      <c r="AA46" s="36">
        <f t="shared" si="13"/>
        <v>0</v>
      </c>
      <c r="AB46" s="36">
        <f t="shared" si="13"/>
        <v>139.52130898550982</v>
      </c>
      <c r="AC46" s="36">
        <f t="shared" si="13"/>
        <v>7.3294813345336962</v>
      </c>
      <c r="AD46" s="36">
        <f t="shared" si="13"/>
        <v>8.3029684838700005E-2</v>
      </c>
      <c r="AE46" s="36">
        <f t="shared" si="13"/>
        <v>0</v>
      </c>
      <c r="AF46" s="36">
        <f t="shared" si="13"/>
        <v>76.900842206925617</v>
      </c>
      <c r="AG46" s="36">
        <f t="shared" si="13"/>
        <v>0</v>
      </c>
      <c r="AH46" s="36">
        <f t="shared" si="13"/>
        <v>0</v>
      </c>
      <c r="AI46" s="36">
        <f t="shared" ref="AI46:BJ46" si="14">AI39+AI45</f>
        <v>0</v>
      </c>
      <c r="AJ46" s="36">
        <f t="shared" si="14"/>
        <v>0</v>
      </c>
      <c r="AK46" s="36">
        <f t="shared" si="14"/>
        <v>0</v>
      </c>
      <c r="AL46" s="36">
        <f t="shared" si="14"/>
        <v>171.71096351793244</v>
      </c>
      <c r="AM46" s="36">
        <f t="shared" si="14"/>
        <v>6.3503932583197003</v>
      </c>
      <c r="AN46" s="36">
        <f t="shared" si="14"/>
        <v>0.28876689425800001</v>
      </c>
      <c r="AO46" s="36">
        <f t="shared" si="14"/>
        <v>0</v>
      </c>
      <c r="AP46" s="36">
        <f t="shared" si="14"/>
        <v>36.691743415409704</v>
      </c>
      <c r="AQ46" s="36">
        <f t="shared" si="14"/>
        <v>0</v>
      </c>
      <c r="AR46" s="36">
        <f t="shared" si="14"/>
        <v>0</v>
      </c>
      <c r="AS46" s="36">
        <f t="shared" si="14"/>
        <v>0</v>
      </c>
      <c r="AT46" s="36">
        <f t="shared" si="14"/>
        <v>0</v>
      </c>
      <c r="AU46" s="36">
        <f t="shared" si="14"/>
        <v>0</v>
      </c>
      <c r="AV46" s="36">
        <f t="shared" si="14"/>
        <v>477.87530985454794</v>
      </c>
      <c r="AW46" s="36">
        <f t="shared" si="14"/>
        <v>91.788750277118197</v>
      </c>
      <c r="AX46" s="36">
        <f t="shared" si="14"/>
        <v>0</v>
      </c>
      <c r="AY46" s="36">
        <f t="shared" si="14"/>
        <v>0</v>
      </c>
      <c r="AZ46" s="36">
        <f t="shared" si="14"/>
        <v>351.29028409336166</v>
      </c>
      <c r="BA46" s="36">
        <f t="shared" si="14"/>
        <v>0</v>
      </c>
      <c r="BB46" s="36">
        <f t="shared" si="14"/>
        <v>0</v>
      </c>
      <c r="BC46" s="36">
        <f t="shared" si="14"/>
        <v>0</v>
      </c>
      <c r="BD46" s="36">
        <f t="shared" si="14"/>
        <v>0</v>
      </c>
      <c r="BE46" s="36">
        <f t="shared" si="14"/>
        <v>0</v>
      </c>
      <c r="BF46" s="36">
        <f t="shared" si="14"/>
        <v>102.28926645724596</v>
      </c>
      <c r="BG46" s="36">
        <f t="shared" si="14"/>
        <v>3.1100505437088999</v>
      </c>
      <c r="BH46" s="36">
        <f t="shared" si="14"/>
        <v>2.6733975223546</v>
      </c>
      <c r="BI46" s="36">
        <f t="shared" si="14"/>
        <v>0</v>
      </c>
      <c r="BJ46" s="36">
        <f t="shared" si="14"/>
        <v>28.622404004924999</v>
      </c>
      <c r="BK46" s="38">
        <f>BK45+BK39</f>
        <v>1579.5165343398978</v>
      </c>
    </row>
    <row r="47" spans="1:67" ht="3" customHeight="1">
      <c r="A47" s="17"/>
      <c r="B47" s="25"/>
      <c r="C47" s="63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5"/>
    </row>
    <row r="48" spans="1:67">
      <c r="A48" s="17" t="s">
        <v>18</v>
      </c>
      <c r="B48" s="24" t="s">
        <v>8</v>
      </c>
      <c r="C48" s="63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5"/>
    </row>
    <row r="49" spans="1:63">
      <c r="A49" s="17" t="s">
        <v>80</v>
      </c>
      <c r="B49" s="25" t="s">
        <v>19</v>
      </c>
      <c r="C49" s="63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5"/>
    </row>
    <row r="50" spans="1:63">
      <c r="A50" s="17"/>
      <c r="B50" s="26" t="s">
        <v>40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36">
        <v>0</v>
      </c>
      <c r="BG50" s="36">
        <v>0</v>
      </c>
      <c r="BH50" s="36">
        <v>0</v>
      </c>
      <c r="BI50" s="36">
        <v>0</v>
      </c>
      <c r="BJ50" s="36">
        <v>0</v>
      </c>
      <c r="BK50" s="39">
        <f>SUM(C50:BJ50)</f>
        <v>0</v>
      </c>
    </row>
    <row r="51" spans="1:63">
      <c r="A51" s="17"/>
      <c r="B51" s="27" t="s">
        <v>87</v>
      </c>
      <c r="C51" s="36">
        <f>SUM(C50)</f>
        <v>0</v>
      </c>
      <c r="D51" s="36">
        <f t="shared" ref="D51:BJ51" si="15">SUM(D50)</f>
        <v>0</v>
      </c>
      <c r="E51" s="36">
        <f t="shared" si="15"/>
        <v>0</v>
      </c>
      <c r="F51" s="36">
        <f t="shared" si="15"/>
        <v>0</v>
      </c>
      <c r="G51" s="36">
        <f t="shared" si="15"/>
        <v>0</v>
      </c>
      <c r="H51" s="36">
        <f t="shared" si="15"/>
        <v>0</v>
      </c>
      <c r="I51" s="36">
        <f t="shared" si="15"/>
        <v>0</v>
      </c>
      <c r="J51" s="36">
        <f t="shared" si="15"/>
        <v>0</v>
      </c>
      <c r="K51" s="36">
        <f t="shared" si="15"/>
        <v>0</v>
      </c>
      <c r="L51" s="36">
        <f t="shared" si="15"/>
        <v>0</v>
      </c>
      <c r="M51" s="36">
        <f t="shared" si="15"/>
        <v>0</v>
      </c>
      <c r="N51" s="36">
        <f t="shared" si="15"/>
        <v>0</v>
      </c>
      <c r="O51" s="36">
        <f t="shared" si="15"/>
        <v>0</v>
      </c>
      <c r="P51" s="36">
        <f t="shared" si="15"/>
        <v>0</v>
      </c>
      <c r="Q51" s="36">
        <f t="shared" si="15"/>
        <v>0</v>
      </c>
      <c r="R51" s="36">
        <f t="shared" si="15"/>
        <v>0</v>
      </c>
      <c r="S51" s="36">
        <f t="shared" si="15"/>
        <v>0</v>
      </c>
      <c r="T51" s="36">
        <f t="shared" si="15"/>
        <v>0</v>
      </c>
      <c r="U51" s="36">
        <f t="shared" si="15"/>
        <v>0</v>
      </c>
      <c r="V51" s="36">
        <f t="shared" si="15"/>
        <v>0</v>
      </c>
      <c r="W51" s="36">
        <f t="shared" si="15"/>
        <v>0</v>
      </c>
      <c r="X51" s="36">
        <f t="shared" si="15"/>
        <v>0</v>
      </c>
      <c r="Y51" s="36">
        <f t="shared" si="15"/>
        <v>0</v>
      </c>
      <c r="Z51" s="36">
        <f t="shared" si="15"/>
        <v>0</v>
      </c>
      <c r="AA51" s="36">
        <f t="shared" si="15"/>
        <v>0</v>
      </c>
      <c r="AB51" s="36">
        <f t="shared" si="15"/>
        <v>0</v>
      </c>
      <c r="AC51" s="36">
        <f t="shared" si="15"/>
        <v>0</v>
      </c>
      <c r="AD51" s="36">
        <f t="shared" si="15"/>
        <v>0</v>
      </c>
      <c r="AE51" s="36">
        <f t="shared" si="15"/>
        <v>0</v>
      </c>
      <c r="AF51" s="36">
        <f t="shared" si="15"/>
        <v>0</v>
      </c>
      <c r="AG51" s="36">
        <f t="shared" si="15"/>
        <v>0</v>
      </c>
      <c r="AH51" s="36">
        <f t="shared" si="15"/>
        <v>0</v>
      </c>
      <c r="AI51" s="36">
        <f t="shared" si="15"/>
        <v>0</v>
      </c>
      <c r="AJ51" s="36">
        <f t="shared" si="15"/>
        <v>0</v>
      </c>
      <c r="AK51" s="36">
        <f t="shared" si="15"/>
        <v>0</v>
      </c>
      <c r="AL51" s="36">
        <f t="shared" si="15"/>
        <v>0</v>
      </c>
      <c r="AM51" s="36">
        <f t="shared" si="15"/>
        <v>0</v>
      </c>
      <c r="AN51" s="36">
        <f t="shared" si="15"/>
        <v>0</v>
      </c>
      <c r="AO51" s="36">
        <f t="shared" si="15"/>
        <v>0</v>
      </c>
      <c r="AP51" s="36">
        <f t="shared" si="15"/>
        <v>0</v>
      </c>
      <c r="AQ51" s="36">
        <f t="shared" si="15"/>
        <v>0</v>
      </c>
      <c r="AR51" s="36">
        <f t="shared" si="15"/>
        <v>0</v>
      </c>
      <c r="AS51" s="36">
        <f t="shared" si="15"/>
        <v>0</v>
      </c>
      <c r="AT51" s="36">
        <f t="shared" si="15"/>
        <v>0</v>
      </c>
      <c r="AU51" s="36">
        <f t="shared" si="15"/>
        <v>0</v>
      </c>
      <c r="AV51" s="36">
        <f t="shared" si="15"/>
        <v>0</v>
      </c>
      <c r="AW51" s="36">
        <f t="shared" si="15"/>
        <v>0</v>
      </c>
      <c r="AX51" s="36">
        <f t="shared" si="15"/>
        <v>0</v>
      </c>
      <c r="AY51" s="36">
        <f t="shared" si="15"/>
        <v>0</v>
      </c>
      <c r="AZ51" s="36">
        <f t="shared" si="15"/>
        <v>0</v>
      </c>
      <c r="BA51" s="36">
        <f t="shared" si="15"/>
        <v>0</v>
      </c>
      <c r="BB51" s="36">
        <f t="shared" si="15"/>
        <v>0</v>
      </c>
      <c r="BC51" s="36">
        <f t="shared" si="15"/>
        <v>0</v>
      </c>
      <c r="BD51" s="36">
        <f t="shared" si="15"/>
        <v>0</v>
      </c>
      <c r="BE51" s="36">
        <f t="shared" si="15"/>
        <v>0</v>
      </c>
      <c r="BF51" s="36">
        <f t="shared" si="15"/>
        <v>0</v>
      </c>
      <c r="BG51" s="36">
        <f t="shared" si="15"/>
        <v>0</v>
      </c>
      <c r="BH51" s="36">
        <f t="shared" si="15"/>
        <v>0</v>
      </c>
      <c r="BI51" s="36">
        <f t="shared" si="15"/>
        <v>0</v>
      </c>
      <c r="BJ51" s="36">
        <f t="shared" si="15"/>
        <v>0</v>
      </c>
      <c r="BK51" s="39">
        <f>SUM(BK50)</f>
        <v>0</v>
      </c>
    </row>
    <row r="52" spans="1:63" ht="2.25" customHeight="1">
      <c r="A52" s="17"/>
      <c r="B52" s="25"/>
      <c r="C52" s="63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5"/>
    </row>
    <row r="53" spans="1:63">
      <c r="A53" s="17" t="s">
        <v>4</v>
      </c>
      <c r="B53" s="24" t="s">
        <v>9</v>
      </c>
      <c r="C53" s="63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5"/>
    </row>
    <row r="54" spans="1:63">
      <c r="A54" s="17" t="s">
        <v>80</v>
      </c>
      <c r="B54" s="25" t="s">
        <v>20</v>
      </c>
      <c r="C54" s="63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5"/>
    </row>
    <row r="55" spans="1:63">
      <c r="A55" s="17"/>
      <c r="B55" s="34" t="s">
        <v>123</v>
      </c>
      <c r="C55" s="40">
        <v>0</v>
      </c>
      <c r="D55" s="40">
        <v>56.503799999999998</v>
      </c>
      <c r="E55" s="40">
        <v>0</v>
      </c>
      <c r="F55" s="40">
        <v>0</v>
      </c>
      <c r="G55" s="40">
        <v>0</v>
      </c>
      <c r="H55" s="40">
        <v>17.292300000000001</v>
      </c>
      <c r="I55" s="40">
        <v>0.92149999999999999</v>
      </c>
      <c r="J55" s="40">
        <v>0</v>
      </c>
      <c r="K55" s="40">
        <v>0</v>
      </c>
      <c r="L55" s="40">
        <v>10.288600000000001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10.853300000000001</v>
      </c>
      <c r="S55" s="40">
        <v>0.22070000000000001</v>
      </c>
      <c r="T55" s="40">
        <v>0</v>
      </c>
      <c r="U55" s="40">
        <v>0</v>
      </c>
      <c r="V55" s="40">
        <v>3.0175000000000001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>
        <v>0</v>
      </c>
      <c r="AX55" s="40">
        <v>0</v>
      </c>
      <c r="AY55" s="40">
        <v>0</v>
      </c>
      <c r="AZ55" s="40">
        <v>0</v>
      </c>
      <c r="BA55" s="40">
        <v>0</v>
      </c>
      <c r="BB55" s="40">
        <v>0</v>
      </c>
      <c r="BC55" s="40">
        <v>0</v>
      </c>
      <c r="BD55" s="40">
        <v>0</v>
      </c>
      <c r="BE55" s="40">
        <v>0</v>
      </c>
      <c r="BF55" s="40">
        <v>0</v>
      </c>
      <c r="BG55" s="40">
        <v>0</v>
      </c>
      <c r="BH55" s="40">
        <v>0</v>
      </c>
      <c r="BI55" s="40">
        <v>0</v>
      </c>
      <c r="BJ55" s="40">
        <v>0</v>
      </c>
      <c r="BK55" s="39">
        <f>SUM(C55:BJ55)</f>
        <v>99.097699999999989</v>
      </c>
    </row>
    <row r="56" spans="1:63">
      <c r="A56" s="17"/>
      <c r="B56" s="26" t="s">
        <v>89</v>
      </c>
      <c r="C56" s="36">
        <f>SUM(C55)</f>
        <v>0</v>
      </c>
      <c r="D56" s="36">
        <f t="shared" ref="D56:BJ56" si="16">SUM(D55)</f>
        <v>56.503799999999998</v>
      </c>
      <c r="E56" s="36">
        <f t="shared" si="16"/>
        <v>0</v>
      </c>
      <c r="F56" s="36">
        <f t="shared" si="16"/>
        <v>0</v>
      </c>
      <c r="G56" s="36">
        <f t="shared" si="16"/>
        <v>0</v>
      </c>
      <c r="H56" s="36">
        <f t="shared" si="16"/>
        <v>17.292300000000001</v>
      </c>
      <c r="I56" s="36">
        <f t="shared" si="16"/>
        <v>0.92149999999999999</v>
      </c>
      <c r="J56" s="36">
        <f t="shared" si="16"/>
        <v>0</v>
      </c>
      <c r="K56" s="36">
        <f t="shared" si="16"/>
        <v>0</v>
      </c>
      <c r="L56" s="36">
        <f t="shared" si="16"/>
        <v>10.288600000000001</v>
      </c>
      <c r="M56" s="36">
        <f t="shared" si="16"/>
        <v>0</v>
      </c>
      <c r="N56" s="36">
        <f t="shared" si="16"/>
        <v>0</v>
      </c>
      <c r="O56" s="36">
        <f t="shared" si="16"/>
        <v>0</v>
      </c>
      <c r="P56" s="36">
        <f t="shared" si="16"/>
        <v>0</v>
      </c>
      <c r="Q56" s="36">
        <f t="shared" si="16"/>
        <v>0</v>
      </c>
      <c r="R56" s="36">
        <f t="shared" si="16"/>
        <v>10.853300000000001</v>
      </c>
      <c r="S56" s="36">
        <f t="shared" si="16"/>
        <v>0.22070000000000001</v>
      </c>
      <c r="T56" s="36">
        <f t="shared" si="16"/>
        <v>0</v>
      </c>
      <c r="U56" s="36">
        <f t="shared" si="16"/>
        <v>0</v>
      </c>
      <c r="V56" s="36">
        <f t="shared" si="16"/>
        <v>3.0175000000000001</v>
      </c>
      <c r="W56" s="36">
        <f t="shared" si="16"/>
        <v>0</v>
      </c>
      <c r="X56" s="36">
        <f t="shared" si="16"/>
        <v>0</v>
      </c>
      <c r="Y56" s="36">
        <f t="shared" si="16"/>
        <v>0</v>
      </c>
      <c r="Z56" s="36">
        <f t="shared" si="16"/>
        <v>0</v>
      </c>
      <c r="AA56" s="36">
        <f t="shared" si="16"/>
        <v>0</v>
      </c>
      <c r="AB56" s="36">
        <f t="shared" si="16"/>
        <v>0</v>
      </c>
      <c r="AC56" s="36">
        <f t="shared" si="16"/>
        <v>0</v>
      </c>
      <c r="AD56" s="36">
        <f t="shared" si="16"/>
        <v>0</v>
      </c>
      <c r="AE56" s="36">
        <f t="shared" si="16"/>
        <v>0</v>
      </c>
      <c r="AF56" s="36">
        <f t="shared" si="16"/>
        <v>0</v>
      </c>
      <c r="AG56" s="36">
        <f t="shared" si="16"/>
        <v>0</v>
      </c>
      <c r="AH56" s="36">
        <f t="shared" si="16"/>
        <v>0</v>
      </c>
      <c r="AI56" s="36">
        <f t="shared" si="16"/>
        <v>0</v>
      </c>
      <c r="AJ56" s="36">
        <f t="shared" si="16"/>
        <v>0</v>
      </c>
      <c r="AK56" s="36">
        <f t="shared" si="16"/>
        <v>0</v>
      </c>
      <c r="AL56" s="36">
        <f t="shared" si="16"/>
        <v>0</v>
      </c>
      <c r="AM56" s="36">
        <f t="shared" si="16"/>
        <v>0</v>
      </c>
      <c r="AN56" s="36">
        <f t="shared" si="16"/>
        <v>0</v>
      </c>
      <c r="AO56" s="36">
        <f t="shared" si="16"/>
        <v>0</v>
      </c>
      <c r="AP56" s="36">
        <f t="shared" si="16"/>
        <v>0</v>
      </c>
      <c r="AQ56" s="36">
        <f t="shared" si="16"/>
        <v>0</v>
      </c>
      <c r="AR56" s="36">
        <f t="shared" si="16"/>
        <v>0</v>
      </c>
      <c r="AS56" s="36">
        <f t="shared" si="16"/>
        <v>0</v>
      </c>
      <c r="AT56" s="36">
        <f t="shared" si="16"/>
        <v>0</v>
      </c>
      <c r="AU56" s="36">
        <f t="shared" si="16"/>
        <v>0</v>
      </c>
      <c r="AV56" s="36">
        <f t="shared" si="16"/>
        <v>0</v>
      </c>
      <c r="AW56" s="36">
        <f t="shared" si="16"/>
        <v>0</v>
      </c>
      <c r="AX56" s="36">
        <f t="shared" si="16"/>
        <v>0</v>
      </c>
      <c r="AY56" s="36">
        <f t="shared" si="16"/>
        <v>0</v>
      </c>
      <c r="AZ56" s="36">
        <f t="shared" si="16"/>
        <v>0</v>
      </c>
      <c r="BA56" s="36">
        <f t="shared" si="16"/>
        <v>0</v>
      </c>
      <c r="BB56" s="36">
        <f t="shared" si="16"/>
        <v>0</v>
      </c>
      <c r="BC56" s="36">
        <f t="shared" si="16"/>
        <v>0</v>
      </c>
      <c r="BD56" s="36">
        <f t="shared" si="16"/>
        <v>0</v>
      </c>
      <c r="BE56" s="36">
        <f t="shared" si="16"/>
        <v>0</v>
      </c>
      <c r="BF56" s="36">
        <f t="shared" si="16"/>
        <v>0</v>
      </c>
      <c r="BG56" s="36">
        <f t="shared" si="16"/>
        <v>0</v>
      </c>
      <c r="BH56" s="36">
        <f t="shared" si="16"/>
        <v>0</v>
      </c>
      <c r="BI56" s="36">
        <f t="shared" si="16"/>
        <v>0</v>
      </c>
      <c r="BJ56" s="36">
        <f t="shared" si="16"/>
        <v>0</v>
      </c>
      <c r="BK56" s="39">
        <f>SUM(BK55)</f>
        <v>99.097699999999989</v>
      </c>
    </row>
    <row r="57" spans="1:63">
      <c r="A57" s="17" t="s">
        <v>81</v>
      </c>
      <c r="B57" s="25" t="s">
        <v>21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5"/>
    </row>
    <row r="58" spans="1:63">
      <c r="A58" s="17"/>
      <c r="B58" s="26" t="s">
        <v>40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6">
        <v>0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0</v>
      </c>
      <c r="AX58" s="36">
        <v>0</v>
      </c>
      <c r="AY58" s="36">
        <v>0</v>
      </c>
      <c r="AZ58" s="36">
        <v>0</v>
      </c>
      <c r="BA58" s="36">
        <v>0</v>
      </c>
      <c r="BB58" s="36">
        <v>0</v>
      </c>
      <c r="BC58" s="36">
        <v>0</v>
      </c>
      <c r="BD58" s="36">
        <v>0</v>
      </c>
      <c r="BE58" s="36">
        <v>0</v>
      </c>
      <c r="BF58" s="36">
        <v>0</v>
      </c>
      <c r="BG58" s="36">
        <v>0</v>
      </c>
      <c r="BH58" s="36">
        <v>0</v>
      </c>
      <c r="BI58" s="36">
        <v>0</v>
      </c>
      <c r="BJ58" s="36">
        <v>0</v>
      </c>
      <c r="BK58" s="39">
        <f>SUM(C58:BJ58)</f>
        <v>0</v>
      </c>
    </row>
    <row r="59" spans="1:63">
      <c r="A59" s="17"/>
      <c r="B59" s="26" t="s">
        <v>90</v>
      </c>
      <c r="C59" s="36">
        <f t="shared" ref="C59:BJ59" si="17">SUM(C58)</f>
        <v>0</v>
      </c>
      <c r="D59" s="36">
        <f t="shared" si="17"/>
        <v>0</v>
      </c>
      <c r="E59" s="36">
        <f t="shared" si="17"/>
        <v>0</v>
      </c>
      <c r="F59" s="36">
        <f t="shared" si="17"/>
        <v>0</v>
      </c>
      <c r="G59" s="36">
        <f t="shared" si="17"/>
        <v>0</v>
      </c>
      <c r="H59" s="36">
        <f t="shared" si="17"/>
        <v>0</v>
      </c>
      <c r="I59" s="36">
        <f t="shared" si="17"/>
        <v>0</v>
      </c>
      <c r="J59" s="36">
        <f t="shared" si="17"/>
        <v>0</v>
      </c>
      <c r="K59" s="36">
        <f t="shared" si="17"/>
        <v>0</v>
      </c>
      <c r="L59" s="36">
        <f t="shared" si="17"/>
        <v>0</v>
      </c>
      <c r="M59" s="36">
        <f t="shared" si="17"/>
        <v>0</v>
      </c>
      <c r="N59" s="36">
        <f t="shared" si="17"/>
        <v>0</v>
      </c>
      <c r="O59" s="36">
        <f t="shared" si="17"/>
        <v>0</v>
      </c>
      <c r="P59" s="36">
        <f t="shared" si="17"/>
        <v>0</v>
      </c>
      <c r="Q59" s="36">
        <f t="shared" si="17"/>
        <v>0</v>
      </c>
      <c r="R59" s="36">
        <f t="shared" si="17"/>
        <v>0</v>
      </c>
      <c r="S59" s="36">
        <f t="shared" si="17"/>
        <v>0</v>
      </c>
      <c r="T59" s="36">
        <f t="shared" si="17"/>
        <v>0</v>
      </c>
      <c r="U59" s="36">
        <f t="shared" si="17"/>
        <v>0</v>
      </c>
      <c r="V59" s="36">
        <f t="shared" si="17"/>
        <v>0</v>
      </c>
      <c r="W59" s="36">
        <f t="shared" si="17"/>
        <v>0</v>
      </c>
      <c r="X59" s="36">
        <f t="shared" si="17"/>
        <v>0</v>
      </c>
      <c r="Y59" s="36">
        <f t="shared" si="17"/>
        <v>0</v>
      </c>
      <c r="Z59" s="36">
        <f t="shared" si="17"/>
        <v>0</v>
      </c>
      <c r="AA59" s="36">
        <f t="shared" si="17"/>
        <v>0</v>
      </c>
      <c r="AB59" s="36">
        <f t="shared" si="17"/>
        <v>0</v>
      </c>
      <c r="AC59" s="36">
        <f t="shared" si="17"/>
        <v>0</v>
      </c>
      <c r="AD59" s="36">
        <f t="shared" si="17"/>
        <v>0</v>
      </c>
      <c r="AE59" s="36">
        <f t="shared" si="17"/>
        <v>0</v>
      </c>
      <c r="AF59" s="36">
        <f t="shared" si="17"/>
        <v>0</v>
      </c>
      <c r="AG59" s="36">
        <f t="shared" si="17"/>
        <v>0</v>
      </c>
      <c r="AH59" s="36">
        <f t="shared" si="17"/>
        <v>0</v>
      </c>
      <c r="AI59" s="36">
        <f t="shared" si="17"/>
        <v>0</v>
      </c>
      <c r="AJ59" s="36">
        <f t="shared" si="17"/>
        <v>0</v>
      </c>
      <c r="AK59" s="36">
        <f t="shared" si="17"/>
        <v>0</v>
      </c>
      <c r="AL59" s="36">
        <f t="shared" si="17"/>
        <v>0</v>
      </c>
      <c r="AM59" s="36">
        <f t="shared" si="17"/>
        <v>0</v>
      </c>
      <c r="AN59" s="36">
        <f t="shared" si="17"/>
        <v>0</v>
      </c>
      <c r="AO59" s="36">
        <f t="shared" si="17"/>
        <v>0</v>
      </c>
      <c r="AP59" s="36">
        <f t="shared" si="17"/>
        <v>0</v>
      </c>
      <c r="AQ59" s="36">
        <f t="shared" si="17"/>
        <v>0</v>
      </c>
      <c r="AR59" s="36">
        <f t="shared" si="17"/>
        <v>0</v>
      </c>
      <c r="AS59" s="36">
        <f t="shared" si="17"/>
        <v>0</v>
      </c>
      <c r="AT59" s="36">
        <f t="shared" si="17"/>
        <v>0</v>
      </c>
      <c r="AU59" s="36">
        <f t="shared" si="17"/>
        <v>0</v>
      </c>
      <c r="AV59" s="36">
        <f t="shared" si="17"/>
        <v>0</v>
      </c>
      <c r="AW59" s="36">
        <f t="shared" si="17"/>
        <v>0</v>
      </c>
      <c r="AX59" s="36">
        <f t="shared" si="17"/>
        <v>0</v>
      </c>
      <c r="AY59" s="36">
        <f t="shared" si="17"/>
        <v>0</v>
      </c>
      <c r="AZ59" s="36">
        <f t="shared" si="17"/>
        <v>0</v>
      </c>
      <c r="BA59" s="36">
        <f t="shared" si="17"/>
        <v>0</v>
      </c>
      <c r="BB59" s="36">
        <f t="shared" si="17"/>
        <v>0</v>
      </c>
      <c r="BC59" s="36">
        <f t="shared" si="17"/>
        <v>0</v>
      </c>
      <c r="BD59" s="36">
        <f t="shared" si="17"/>
        <v>0</v>
      </c>
      <c r="BE59" s="36">
        <f t="shared" si="17"/>
        <v>0</v>
      </c>
      <c r="BF59" s="36">
        <f t="shared" si="17"/>
        <v>0</v>
      </c>
      <c r="BG59" s="36">
        <f t="shared" si="17"/>
        <v>0</v>
      </c>
      <c r="BH59" s="36">
        <f t="shared" si="17"/>
        <v>0</v>
      </c>
      <c r="BI59" s="36">
        <f t="shared" si="17"/>
        <v>0</v>
      </c>
      <c r="BJ59" s="36">
        <f t="shared" si="17"/>
        <v>0</v>
      </c>
      <c r="BK59" s="39">
        <f>SUM(BK58)</f>
        <v>0</v>
      </c>
    </row>
    <row r="60" spans="1:63">
      <c r="A60" s="17"/>
      <c r="B60" s="27" t="s">
        <v>88</v>
      </c>
      <c r="C60" s="38">
        <f>C59+C56</f>
        <v>0</v>
      </c>
      <c r="D60" s="38">
        <f t="shared" ref="D60:BJ60" si="18">D59+D56</f>
        <v>56.503799999999998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17.292300000000001</v>
      </c>
      <c r="I60" s="38">
        <f t="shared" si="18"/>
        <v>0.92149999999999999</v>
      </c>
      <c r="J60" s="38">
        <f t="shared" si="18"/>
        <v>0</v>
      </c>
      <c r="K60" s="38">
        <f t="shared" si="18"/>
        <v>0</v>
      </c>
      <c r="L60" s="38">
        <f t="shared" si="18"/>
        <v>10.288600000000001</v>
      </c>
      <c r="M60" s="38">
        <f t="shared" si="18"/>
        <v>0</v>
      </c>
      <c r="N60" s="38">
        <f t="shared" si="18"/>
        <v>0</v>
      </c>
      <c r="O60" s="38">
        <f t="shared" si="18"/>
        <v>0</v>
      </c>
      <c r="P60" s="38">
        <f t="shared" si="18"/>
        <v>0</v>
      </c>
      <c r="Q60" s="38">
        <f t="shared" si="18"/>
        <v>0</v>
      </c>
      <c r="R60" s="38">
        <f t="shared" si="18"/>
        <v>10.853300000000001</v>
      </c>
      <c r="S60" s="38">
        <f t="shared" si="18"/>
        <v>0.22070000000000001</v>
      </c>
      <c r="T60" s="38">
        <f t="shared" si="18"/>
        <v>0</v>
      </c>
      <c r="U60" s="38">
        <f t="shared" si="18"/>
        <v>0</v>
      </c>
      <c r="V60" s="38">
        <f t="shared" si="18"/>
        <v>3.0175000000000001</v>
      </c>
      <c r="W60" s="38">
        <f t="shared" si="18"/>
        <v>0</v>
      </c>
      <c r="X60" s="38">
        <f t="shared" si="18"/>
        <v>0</v>
      </c>
      <c r="Y60" s="38">
        <f t="shared" si="18"/>
        <v>0</v>
      </c>
      <c r="Z60" s="38">
        <f t="shared" si="18"/>
        <v>0</v>
      </c>
      <c r="AA60" s="38">
        <f t="shared" si="18"/>
        <v>0</v>
      </c>
      <c r="AB60" s="38">
        <f t="shared" si="18"/>
        <v>0</v>
      </c>
      <c r="AC60" s="38">
        <f t="shared" si="18"/>
        <v>0</v>
      </c>
      <c r="AD60" s="38">
        <f t="shared" si="18"/>
        <v>0</v>
      </c>
      <c r="AE60" s="38">
        <f t="shared" si="18"/>
        <v>0</v>
      </c>
      <c r="AF60" s="38">
        <f t="shared" si="18"/>
        <v>0</v>
      </c>
      <c r="AG60" s="38">
        <f t="shared" si="18"/>
        <v>0</v>
      </c>
      <c r="AH60" s="38">
        <f t="shared" si="18"/>
        <v>0</v>
      </c>
      <c r="AI60" s="38">
        <f t="shared" si="18"/>
        <v>0</v>
      </c>
      <c r="AJ60" s="38">
        <f t="shared" si="18"/>
        <v>0</v>
      </c>
      <c r="AK60" s="38">
        <f t="shared" si="18"/>
        <v>0</v>
      </c>
      <c r="AL60" s="38">
        <f t="shared" si="18"/>
        <v>0</v>
      </c>
      <c r="AM60" s="38">
        <f t="shared" si="18"/>
        <v>0</v>
      </c>
      <c r="AN60" s="38">
        <f t="shared" si="18"/>
        <v>0</v>
      </c>
      <c r="AO60" s="38">
        <f t="shared" si="18"/>
        <v>0</v>
      </c>
      <c r="AP60" s="38">
        <f t="shared" si="18"/>
        <v>0</v>
      </c>
      <c r="AQ60" s="38">
        <f t="shared" si="18"/>
        <v>0</v>
      </c>
      <c r="AR60" s="38">
        <f t="shared" si="18"/>
        <v>0</v>
      </c>
      <c r="AS60" s="38">
        <f t="shared" si="18"/>
        <v>0</v>
      </c>
      <c r="AT60" s="38">
        <f t="shared" si="18"/>
        <v>0</v>
      </c>
      <c r="AU60" s="38">
        <f t="shared" si="18"/>
        <v>0</v>
      </c>
      <c r="AV60" s="38">
        <f t="shared" si="18"/>
        <v>0</v>
      </c>
      <c r="AW60" s="38">
        <f t="shared" si="18"/>
        <v>0</v>
      </c>
      <c r="AX60" s="38">
        <f t="shared" si="18"/>
        <v>0</v>
      </c>
      <c r="AY60" s="38">
        <f t="shared" si="18"/>
        <v>0</v>
      </c>
      <c r="AZ60" s="38">
        <f t="shared" si="18"/>
        <v>0</v>
      </c>
      <c r="BA60" s="38">
        <f t="shared" si="18"/>
        <v>0</v>
      </c>
      <c r="BB60" s="38">
        <f t="shared" si="18"/>
        <v>0</v>
      </c>
      <c r="BC60" s="38">
        <f t="shared" si="18"/>
        <v>0</v>
      </c>
      <c r="BD60" s="38">
        <f t="shared" si="18"/>
        <v>0</v>
      </c>
      <c r="BE60" s="38">
        <f t="shared" si="18"/>
        <v>0</v>
      </c>
      <c r="BF60" s="38">
        <f t="shared" si="18"/>
        <v>0</v>
      </c>
      <c r="BG60" s="38">
        <f t="shared" si="18"/>
        <v>0</v>
      </c>
      <c r="BH60" s="38">
        <f t="shared" si="18"/>
        <v>0</v>
      </c>
      <c r="BI60" s="38">
        <f t="shared" si="18"/>
        <v>0</v>
      </c>
      <c r="BJ60" s="38">
        <f t="shared" si="18"/>
        <v>0</v>
      </c>
      <c r="BK60" s="38">
        <f>BK59+BK56</f>
        <v>99.097699999999989</v>
      </c>
    </row>
    <row r="61" spans="1:63" ht="4.5" customHeight="1">
      <c r="A61" s="17"/>
      <c r="B61" s="25"/>
      <c r="C61" s="63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5"/>
    </row>
    <row r="62" spans="1:63">
      <c r="A62" s="17" t="s">
        <v>22</v>
      </c>
      <c r="B62" s="24" t="s">
        <v>23</v>
      </c>
      <c r="C62" s="63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5"/>
    </row>
    <row r="63" spans="1:63">
      <c r="A63" s="17" t="s">
        <v>80</v>
      </c>
      <c r="B63" s="25" t="s">
        <v>24</v>
      </c>
      <c r="C63" s="63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5"/>
    </row>
    <row r="64" spans="1:63">
      <c r="A64" s="17"/>
      <c r="B64" s="26" t="s">
        <v>40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6">
        <v>0</v>
      </c>
      <c r="AM64" s="36">
        <v>0</v>
      </c>
      <c r="AN64" s="36">
        <v>0</v>
      </c>
      <c r="AO64" s="36">
        <v>0</v>
      </c>
      <c r="AP64" s="36">
        <v>0</v>
      </c>
      <c r="AQ64" s="36">
        <v>0</v>
      </c>
      <c r="AR64" s="36">
        <v>0</v>
      </c>
      <c r="AS64" s="36">
        <v>0</v>
      </c>
      <c r="AT64" s="36">
        <v>0</v>
      </c>
      <c r="AU64" s="36">
        <v>0</v>
      </c>
      <c r="AV64" s="36">
        <v>0</v>
      </c>
      <c r="AW64" s="36">
        <v>0</v>
      </c>
      <c r="AX64" s="36">
        <v>0</v>
      </c>
      <c r="AY64" s="36">
        <v>0</v>
      </c>
      <c r="AZ64" s="36">
        <v>0</v>
      </c>
      <c r="BA64" s="36">
        <v>0</v>
      </c>
      <c r="BB64" s="36">
        <v>0</v>
      </c>
      <c r="BC64" s="36">
        <v>0</v>
      </c>
      <c r="BD64" s="36">
        <v>0</v>
      </c>
      <c r="BE64" s="36">
        <v>0</v>
      </c>
      <c r="BF64" s="36">
        <v>0</v>
      </c>
      <c r="BG64" s="36">
        <v>0</v>
      </c>
      <c r="BH64" s="36">
        <v>0</v>
      </c>
      <c r="BI64" s="36">
        <v>0</v>
      </c>
      <c r="BJ64" s="36">
        <v>0</v>
      </c>
      <c r="BK64" s="39">
        <f>SUM(C64:BJ64)</f>
        <v>0</v>
      </c>
    </row>
    <row r="65" spans="1:63">
      <c r="A65" s="17"/>
      <c r="B65" s="27" t="s">
        <v>87</v>
      </c>
      <c r="C65" s="36">
        <f t="shared" ref="C65:BJ65" si="19">SUM(C64)</f>
        <v>0</v>
      </c>
      <c r="D65" s="36">
        <f t="shared" si="19"/>
        <v>0</v>
      </c>
      <c r="E65" s="36">
        <f t="shared" si="19"/>
        <v>0</v>
      </c>
      <c r="F65" s="36">
        <f t="shared" si="19"/>
        <v>0</v>
      </c>
      <c r="G65" s="36">
        <f t="shared" si="19"/>
        <v>0</v>
      </c>
      <c r="H65" s="36">
        <f t="shared" si="19"/>
        <v>0</v>
      </c>
      <c r="I65" s="36">
        <f t="shared" si="19"/>
        <v>0</v>
      </c>
      <c r="J65" s="36">
        <f t="shared" si="19"/>
        <v>0</v>
      </c>
      <c r="K65" s="36">
        <f t="shared" si="19"/>
        <v>0</v>
      </c>
      <c r="L65" s="36">
        <f t="shared" si="19"/>
        <v>0</v>
      </c>
      <c r="M65" s="36">
        <f t="shared" si="19"/>
        <v>0</v>
      </c>
      <c r="N65" s="36">
        <f t="shared" si="19"/>
        <v>0</v>
      </c>
      <c r="O65" s="36">
        <f t="shared" si="19"/>
        <v>0</v>
      </c>
      <c r="P65" s="36">
        <f t="shared" si="19"/>
        <v>0</v>
      </c>
      <c r="Q65" s="36">
        <f t="shared" si="19"/>
        <v>0</v>
      </c>
      <c r="R65" s="36">
        <f t="shared" si="19"/>
        <v>0</v>
      </c>
      <c r="S65" s="36">
        <f t="shared" si="19"/>
        <v>0</v>
      </c>
      <c r="T65" s="36">
        <f t="shared" si="19"/>
        <v>0</v>
      </c>
      <c r="U65" s="36">
        <f t="shared" si="19"/>
        <v>0</v>
      </c>
      <c r="V65" s="36">
        <f t="shared" si="19"/>
        <v>0</v>
      </c>
      <c r="W65" s="36">
        <f t="shared" si="19"/>
        <v>0</v>
      </c>
      <c r="X65" s="36">
        <f t="shared" si="19"/>
        <v>0</v>
      </c>
      <c r="Y65" s="36">
        <f t="shared" si="19"/>
        <v>0</v>
      </c>
      <c r="Z65" s="36">
        <f t="shared" si="19"/>
        <v>0</v>
      </c>
      <c r="AA65" s="36">
        <f t="shared" si="19"/>
        <v>0</v>
      </c>
      <c r="AB65" s="36">
        <f t="shared" si="19"/>
        <v>0</v>
      </c>
      <c r="AC65" s="36">
        <f t="shared" si="19"/>
        <v>0</v>
      </c>
      <c r="AD65" s="36">
        <f t="shared" si="19"/>
        <v>0</v>
      </c>
      <c r="AE65" s="36">
        <f t="shared" si="19"/>
        <v>0</v>
      </c>
      <c r="AF65" s="36">
        <f t="shared" si="19"/>
        <v>0</v>
      </c>
      <c r="AG65" s="36">
        <f t="shared" si="19"/>
        <v>0</v>
      </c>
      <c r="AH65" s="36">
        <f t="shared" si="19"/>
        <v>0</v>
      </c>
      <c r="AI65" s="36">
        <f t="shared" si="19"/>
        <v>0</v>
      </c>
      <c r="AJ65" s="36">
        <f t="shared" si="19"/>
        <v>0</v>
      </c>
      <c r="AK65" s="36">
        <f t="shared" si="19"/>
        <v>0</v>
      </c>
      <c r="AL65" s="36">
        <f t="shared" si="19"/>
        <v>0</v>
      </c>
      <c r="AM65" s="36">
        <f t="shared" si="19"/>
        <v>0</v>
      </c>
      <c r="AN65" s="36">
        <f t="shared" si="19"/>
        <v>0</v>
      </c>
      <c r="AO65" s="36">
        <f t="shared" si="19"/>
        <v>0</v>
      </c>
      <c r="AP65" s="36">
        <f t="shared" si="19"/>
        <v>0</v>
      </c>
      <c r="AQ65" s="36">
        <f t="shared" si="19"/>
        <v>0</v>
      </c>
      <c r="AR65" s="36">
        <f t="shared" si="19"/>
        <v>0</v>
      </c>
      <c r="AS65" s="36">
        <f t="shared" si="19"/>
        <v>0</v>
      </c>
      <c r="AT65" s="36">
        <f t="shared" si="19"/>
        <v>0</v>
      </c>
      <c r="AU65" s="36">
        <f t="shared" si="19"/>
        <v>0</v>
      </c>
      <c r="AV65" s="36">
        <f t="shared" si="19"/>
        <v>0</v>
      </c>
      <c r="AW65" s="36">
        <f t="shared" si="19"/>
        <v>0</v>
      </c>
      <c r="AX65" s="36">
        <f t="shared" si="19"/>
        <v>0</v>
      </c>
      <c r="AY65" s="36">
        <f t="shared" si="19"/>
        <v>0</v>
      </c>
      <c r="AZ65" s="36">
        <f t="shared" si="19"/>
        <v>0</v>
      </c>
      <c r="BA65" s="36">
        <f t="shared" si="19"/>
        <v>0</v>
      </c>
      <c r="BB65" s="36">
        <f t="shared" si="19"/>
        <v>0</v>
      </c>
      <c r="BC65" s="36">
        <f t="shared" si="19"/>
        <v>0</v>
      </c>
      <c r="BD65" s="36">
        <f t="shared" si="19"/>
        <v>0</v>
      </c>
      <c r="BE65" s="36">
        <f t="shared" si="19"/>
        <v>0</v>
      </c>
      <c r="BF65" s="36">
        <f t="shared" si="19"/>
        <v>0</v>
      </c>
      <c r="BG65" s="36">
        <f t="shared" si="19"/>
        <v>0</v>
      </c>
      <c r="BH65" s="36">
        <f t="shared" si="19"/>
        <v>0</v>
      </c>
      <c r="BI65" s="36">
        <f t="shared" si="19"/>
        <v>0</v>
      </c>
      <c r="BJ65" s="36">
        <f t="shared" si="19"/>
        <v>0</v>
      </c>
      <c r="BK65" s="39">
        <f>SUM(BK64)</f>
        <v>0</v>
      </c>
    </row>
    <row r="66" spans="1:63" ht="4.5" customHeight="1">
      <c r="A66" s="17"/>
      <c r="B66" s="29"/>
      <c r="C66" s="63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5"/>
    </row>
    <row r="67" spans="1:63">
      <c r="A67" s="17"/>
      <c r="B67" s="30" t="s">
        <v>103</v>
      </c>
      <c r="C67" s="44">
        <f t="shared" ref="C67:AH67" si="20">C34+C46+C51+C60+C65</f>
        <v>0</v>
      </c>
      <c r="D67" s="44">
        <f t="shared" si="20"/>
        <v>151.72942414180551</v>
      </c>
      <c r="E67" s="44">
        <f t="shared" si="20"/>
        <v>1048.1975221796386</v>
      </c>
      <c r="F67" s="44">
        <f t="shared" si="20"/>
        <v>0</v>
      </c>
      <c r="G67" s="44">
        <f t="shared" si="20"/>
        <v>0</v>
      </c>
      <c r="H67" s="44">
        <f t="shared" si="20"/>
        <v>39.194513732293004</v>
      </c>
      <c r="I67" s="44">
        <f t="shared" si="20"/>
        <v>2232.9841891025058</v>
      </c>
      <c r="J67" s="44">
        <f t="shared" si="20"/>
        <v>794.60814670909497</v>
      </c>
      <c r="K67" s="44">
        <f t="shared" si="20"/>
        <v>0</v>
      </c>
      <c r="L67" s="44">
        <f t="shared" si="20"/>
        <v>67.2611319114759</v>
      </c>
      <c r="M67" s="44">
        <f t="shared" si="20"/>
        <v>0</v>
      </c>
      <c r="N67" s="44">
        <f t="shared" si="20"/>
        <v>0</v>
      </c>
      <c r="O67" s="44">
        <f t="shared" si="20"/>
        <v>0</v>
      </c>
      <c r="P67" s="44">
        <f t="shared" si="20"/>
        <v>0</v>
      </c>
      <c r="Q67" s="44">
        <f t="shared" si="20"/>
        <v>0</v>
      </c>
      <c r="R67" s="44">
        <f t="shared" si="20"/>
        <v>23.324592762378099</v>
      </c>
      <c r="S67" s="44">
        <f t="shared" si="20"/>
        <v>248.65780174567576</v>
      </c>
      <c r="T67" s="44">
        <f t="shared" si="20"/>
        <v>270.04112829722459</v>
      </c>
      <c r="U67" s="44">
        <f t="shared" si="20"/>
        <v>0</v>
      </c>
      <c r="V67" s="44">
        <f t="shared" si="20"/>
        <v>21.967316823963401</v>
      </c>
      <c r="W67" s="44">
        <f t="shared" si="20"/>
        <v>0</v>
      </c>
      <c r="X67" s="44">
        <f t="shared" si="20"/>
        <v>0</v>
      </c>
      <c r="Y67" s="44">
        <f t="shared" si="20"/>
        <v>0</v>
      </c>
      <c r="Z67" s="44">
        <f t="shared" si="20"/>
        <v>0</v>
      </c>
      <c r="AA67" s="44">
        <f t="shared" si="20"/>
        <v>0</v>
      </c>
      <c r="AB67" s="44">
        <f t="shared" si="20"/>
        <v>155.82308505562281</v>
      </c>
      <c r="AC67" s="44">
        <f t="shared" si="20"/>
        <v>123.05658551867407</v>
      </c>
      <c r="AD67" s="44">
        <f t="shared" si="20"/>
        <v>80.122494654321798</v>
      </c>
      <c r="AE67" s="44">
        <f t="shared" si="20"/>
        <v>0</v>
      </c>
      <c r="AF67" s="44">
        <f t="shared" si="20"/>
        <v>265.21477204062489</v>
      </c>
      <c r="AG67" s="44">
        <f t="shared" si="20"/>
        <v>0</v>
      </c>
      <c r="AH67" s="44">
        <f t="shared" si="20"/>
        <v>0</v>
      </c>
      <c r="AI67" s="44">
        <f t="shared" ref="AI67:BK67" si="21">AI34+AI46+AI51+AI60+AI65</f>
        <v>0</v>
      </c>
      <c r="AJ67" s="44">
        <f t="shared" si="21"/>
        <v>0</v>
      </c>
      <c r="AK67" s="44">
        <f t="shared" si="21"/>
        <v>0</v>
      </c>
      <c r="AL67" s="44">
        <f t="shared" si="21"/>
        <v>198.69452339199873</v>
      </c>
      <c r="AM67" s="44">
        <f t="shared" si="21"/>
        <v>109.66479578909012</v>
      </c>
      <c r="AN67" s="44">
        <f t="shared" si="21"/>
        <v>224.71112858096609</v>
      </c>
      <c r="AO67" s="44">
        <f t="shared" si="21"/>
        <v>0</v>
      </c>
      <c r="AP67" s="44">
        <f t="shared" si="21"/>
        <v>125.54573820891368</v>
      </c>
      <c r="AQ67" s="44">
        <f t="shared" si="21"/>
        <v>0</v>
      </c>
      <c r="AR67" s="44">
        <f t="shared" si="21"/>
        <v>0</v>
      </c>
      <c r="AS67" s="44">
        <f t="shared" si="21"/>
        <v>0</v>
      </c>
      <c r="AT67" s="44">
        <f t="shared" si="21"/>
        <v>0</v>
      </c>
      <c r="AU67" s="44">
        <f t="shared" si="21"/>
        <v>0</v>
      </c>
      <c r="AV67" s="44">
        <f t="shared" si="21"/>
        <v>525.99801679095015</v>
      </c>
      <c r="AW67" s="44">
        <f t="shared" si="21"/>
        <v>465.32825841576624</v>
      </c>
      <c r="AX67" s="44">
        <f t="shared" si="21"/>
        <v>132.7830520933222</v>
      </c>
      <c r="AY67" s="44">
        <f t="shared" si="21"/>
        <v>0</v>
      </c>
      <c r="AZ67" s="44">
        <f t="shared" si="21"/>
        <v>639.87624663013048</v>
      </c>
      <c r="BA67" s="44">
        <f t="shared" si="21"/>
        <v>0</v>
      </c>
      <c r="BB67" s="44">
        <f t="shared" si="21"/>
        <v>0</v>
      </c>
      <c r="BC67" s="44">
        <f t="shared" si="21"/>
        <v>0</v>
      </c>
      <c r="BD67" s="44">
        <f t="shared" si="21"/>
        <v>0</v>
      </c>
      <c r="BE67" s="44">
        <f t="shared" si="21"/>
        <v>0</v>
      </c>
      <c r="BF67" s="44">
        <f t="shared" si="21"/>
        <v>114.48073884165827</v>
      </c>
      <c r="BG67" s="44">
        <f t="shared" si="21"/>
        <v>69.483196683996795</v>
      </c>
      <c r="BH67" s="44">
        <f t="shared" si="21"/>
        <v>96.911582465321217</v>
      </c>
      <c r="BI67" s="44">
        <f t="shared" si="21"/>
        <v>0</v>
      </c>
      <c r="BJ67" s="44">
        <f t="shared" si="21"/>
        <v>51.178586109980998</v>
      </c>
      <c r="BK67" s="44">
        <f t="shared" si="21"/>
        <v>8276.8385686773945</v>
      </c>
    </row>
    <row r="68" spans="1:63" ht="4.5" customHeight="1">
      <c r="A68" s="17"/>
      <c r="B68" s="30"/>
      <c r="C68" s="77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78"/>
    </row>
    <row r="69" spans="1:63" ht="14.25" customHeight="1">
      <c r="A69" s="17" t="s">
        <v>5</v>
      </c>
      <c r="B69" s="31" t="s">
        <v>26</v>
      </c>
      <c r="C69" s="77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78"/>
    </row>
    <row r="70" spans="1:63">
      <c r="A70" s="17"/>
      <c r="B70" s="34" t="s">
        <v>124</v>
      </c>
      <c r="C70" s="40">
        <v>0</v>
      </c>
      <c r="D70" s="40">
        <v>0.58408448687089998</v>
      </c>
      <c r="E70" s="40">
        <v>0</v>
      </c>
      <c r="F70" s="40">
        <v>0</v>
      </c>
      <c r="G70" s="40">
        <v>0</v>
      </c>
      <c r="H70" s="40">
        <v>0.31012413967610003</v>
      </c>
      <c r="I70" s="40">
        <v>0</v>
      </c>
      <c r="J70" s="40">
        <v>0</v>
      </c>
      <c r="K70" s="40">
        <v>0</v>
      </c>
      <c r="L70" s="40">
        <v>0.24747123799990001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0.25097525854550001</v>
      </c>
      <c r="S70" s="40">
        <v>0</v>
      </c>
      <c r="T70" s="40">
        <v>0</v>
      </c>
      <c r="U70" s="40">
        <v>0</v>
      </c>
      <c r="V70" s="40">
        <v>3.7679124192000002E-3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19.224837733506192</v>
      </c>
      <c r="AC70" s="40">
        <v>0.12390308261279999</v>
      </c>
      <c r="AD70" s="40">
        <v>0</v>
      </c>
      <c r="AE70" s="40">
        <v>0</v>
      </c>
      <c r="AF70" s="40">
        <v>2.2159399434508997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21.947801672206094</v>
      </c>
      <c r="AM70" s="40">
        <v>0.17490606464480002</v>
      </c>
      <c r="AN70" s="40">
        <v>0</v>
      </c>
      <c r="AO70" s="40">
        <v>0</v>
      </c>
      <c r="AP70" s="40">
        <v>1.0381463037732999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5.3232169126890962</v>
      </c>
      <c r="AW70" s="40">
        <v>4.3914553580600001E-2</v>
      </c>
      <c r="AX70" s="40">
        <v>0</v>
      </c>
      <c r="AY70" s="40">
        <v>0</v>
      </c>
      <c r="AZ70" s="40">
        <v>0.96264894867670014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3.3250925825207962</v>
      </c>
      <c r="BG70" s="40">
        <v>0</v>
      </c>
      <c r="BH70" s="40">
        <v>0</v>
      </c>
      <c r="BI70" s="40">
        <v>0</v>
      </c>
      <c r="BJ70" s="40">
        <v>9.2403659870900004E-2</v>
      </c>
      <c r="BK70" s="39">
        <f>SUM(C70:BJ70)</f>
        <v>55.869234493043777</v>
      </c>
    </row>
    <row r="71" spans="1:63" ht="13.8" thickBot="1">
      <c r="A71" s="32"/>
      <c r="B71" s="27" t="s">
        <v>87</v>
      </c>
      <c r="C71" s="36">
        <f t="shared" ref="C71:BJ71" si="22">SUM(C70)</f>
        <v>0</v>
      </c>
      <c r="D71" s="36">
        <f t="shared" si="22"/>
        <v>0.58408448687089998</v>
      </c>
      <c r="E71" s="36">
        <f t="shared" si="22"/>
        <v>0</v>
      </c>
      <c r="F71" s="36">
        <f t="shared" si="22"/>
        <v>0</v>
      </c>
      <c r="G71" s="36">
        <f t="shared" si="22"/>
        <v>0</v>
      </c>
      <c r="H71" s="36">
        <f t="shared" si="22"/>
        <v>0.31012413967610003</v>
      </c>
      <c r="I71" s="36">
        <f t="shared" si="22"/>
        <v>0</v>
      </c>
      <c r="J71" s="36">
        <f t="shared" si="22"/>
        <v>0</v>
      </c>
      <c r="K71" s="36">
        <f t="shared" si="22"/>
        <v>0</v>
      </c>
      <c r="L71" s="36">
        <f t="shared" si="22"/>
        <v>0.24747123799990001</v>
      </c>
      <c r="M71" s="36">
        <f t="shared" si="22"/>
        <v>0</v>
      </c>
      <c r="N71" s="36">
        <f t="shared" si="22"/>
        <v>0</v>
      </c>
      <c r="O71" s="36">
        <f t="shared" si="22"/>
        <v>0</v>
      </c>
      <c r="P71" s="36">
        <f t="shared" si="22"/>
        <v>0</v>
      </c>
      <c r="Q71" s="36">
        <f t="shared" si="22"/>
        <v>0</v>
      </c>
      <c r="R71" s="36">
        <f t="shared" si="22"/>
        <v>0.25097525854550001</v>
      </c>
      <c r="S71" s="36">
        <f t="shared" si="22"/>
        <v>0</v>
      </c>
      <c r="T71" s="36">
        <f t="shared" si="22"/>
        <v>0</v>
      </c>
      <c r="U71" s="36">
        <f t="shared" si="22"/>
        <v>0</v>
      </c>
      <c r="V71" s="36">
        <f t="shared" si="22"/>
        <v>3.7679124192000002E-3</v>
      </c>
      <c r="W71" s="36">
        <f t="shared" si="22"/>
        <v>0</v>
      </c>
      <c r="X71" s="36">
        <f t="shared" si="22"/>
        <v>0</v>
      </c>
      <c r="Y71" s="36">
        <f t="shared" si="22"/>
        <v>0</v>
      </c>
      <c r="Z71" s="36">
        <f t="shared" si="22"/>
        <v>0</v>
      </c>
      <c r="AA71" s="36">
        <f t="shared" si="22"/>
        <v>0</v>
      </c>
      <c r="AB71" s="36">
        <f t="shared" si="22"/>
        <v>19.224837733506192</v>
      </c>
      <c r="AC71" s="36">
        <f t="shared" si="22"/>
        <v>0.12390308261279999</v>
      </c>
      <c r="AD71" s="36">
        <f t="shared" si="22"/>
        <v>0</v>
      </c>
      <c r="AE71" s="36">
        <f t="shared" si="22"/>
        <v>0</v>
      </c>
      <c r="AF71" s="36">
        <f t="shared" si="22"/>
        <v>2.2159399434508997</v>
      </c>
      <c r="AG71" s="36">
        <f t="shared" si="22"/>
        <v>0</v>
      </c>
      <c r="AH71" s="36">
        <f t="shared" si="22"/>
        <v>0</v>
      </c>
      <c r="AI71" s="36">
        <f t="shared" si="22"/>
        <v>0</v>
      </c>
      <c r="AJ71" s="36">
        <f t="shared" si="22"/>
        <v>0</v>
      </c>
      <c r="AK71" s="36">
        <f t="shared" si="22"/>
        <v>0</v>
      </c>
      <c r="AL71" s="36">
        <f t="shared" si="22"/>
        <v>21.947801672206094</v>
      </c>
      <c r="AM71" s="36">
        <f t="shared" si="22"/>
        <v>0.17490606464480002</v>
      </c>
      <c r="AN71" s="36">
        <f t="shared" si="22"/>
        <v>0</v>
      </c>
      <c r="AO71" s="36">
        <f t="shared" si="22"/>
        <v>0</v>
      </c>
      <c r="AP71" s="36">
        <f t="shared" si="22"/>
        <v>1.0381463037732999</v>
      </c>
      <c r="AQ71" s="36">
        <f t="shared" si="22"/>
        <v>0</v>
      </c>
      <c r="AR71" s="36">
        <f t="shared" si="22"/>
        <v>0</v>
      </c>
      <c r="AS71" s="36">
        <f t="shared" si="22"/>
        <v>0</v>
      </c>
      <c r="AT71" s="36">
        <f t="shared" si="22"/>
        <v>0</v>
      </c>
      <c r="AU71" s="36">
        <f t="shared" si="22"/>
        <v>0</v>
      </c>
      <c r="AV71" s="36">
        <f t="shared" si="22"/>
        <v>5.3232169126890962</v>
      </c>
      <c r="AW71" s="36">
        <f t="shared" si="22"/>
        <v>4.3914553580600001E-2</v>
      </c>
      <c r="AX71" s="36">
        <f t="shared" si="22"/>
        <v>0</v>
      </c>
      <c r="AY71" s="36">
        <f t="shared" si="22"/>
        <v>0</v>
      </c>
      <c r="AZ71" s="36">
        <f t="shared" si="22"/>
        <v>0.96264894867670014</v>
      </c>
      <c r="BA71" s="36">
        <f t="shared" si="22"/>
        <v>0</v>
      </c>
      <c r="BB71" s="36">
        <f t="shared" si="22"/>
        <v>0</v>
      </c>
      <c r="BC71" s="36">
        <f t="shared" si="22"/>
        <v>0</v>
      </c>
      <c r="BD71" s="36">
        <f t="shared" si="22"/>
        <v>0</v>
      </c>
      <c r="BE71" s="36">
        <f t="shared" si="22"/>
        <v>0</v>
      </c>
      <c r="BF71" s="36">
        <f t="shared" si="22"/>
        <v>3.3250925825207962</v>
      </c>
      <c r="BG71" s="36">
        <f t="shared" si="22"/>
        <v>0</v>
      </c>
      <c r="BH71" s="36">
        <f t="shared" si="22"/>
        <v>0</v>
      </c>
      <c r="BI71" s="36">
        <f t="shared" si="22"/>
        <v>0</v>
      </c>
      <c r="BJ71" s="36">
        <f t="shared" si="22"/>
        <v>9.2403659870900004E-2</v>
      </c>
      <c r="BK71" s="39">
        <f>SUM(BK70)</f>
        <v>55.869234493043777</v>
      </c>
    </row>
    <row r="72" spans="1:63" ht="6" customHeight="1">
      <c r="A72" s="5"/>
      <c r="B72" s="23"/>
    </row>
    <row r="73" spans="1:63">
      <c r="A73" s="5"/>
      <c r="B73" s="5" t="s">
        <v>29</v>
      </c>
      <c r="L73" s="18" t="s">
        <v>41</v>
      </c>
    </row>
    <row r="74" spans="1:63">
      <c r="A74" s="5"/>
      <c r="B74" s="5" t="s">
        <v>30</v>
      </c>
      <c r="L74" s="5" t="s">
        <v>33</v>
      </c>
    </row>
    <row r="75" spans="1:63">
      <c r="L75" s="5" t="s">
        <v>34</v>
      </c>
    </row>
    <row r="76" spans="1:63">
      <c r="B76" s="5" t="s">
        <v>36</v>
      </c>
      <c r="L76" s="5" t="s">
        <v>102</v>
      </c>
    </row>
    <row r="77" spans="1:63">
      <c r="B77" s="5" t="s">
        <v>37</v>
      </c>
      <c r="L77" s="5" t="s">
        <v>104</v>
      </c>
    </row>
    <row r="78" spans="1:63">
      <c r="B78" s="5"/>
      <c r="L78" s="5" t="s">
        <v>35</v>
      </c>
    </row>
    <row r="86" spans="2:2">
      <c r="B86" s="5"/>
    </row>
  </sheetData>
  <mergeCells count="49">
    <mergeCell ref="A1:A5"/>
    <mergeCell ref="C69:BK69"/>
    <mergeCell ref="C53:BK53"/>
    <mergeCell ref="C54:BK54"/>
    <mergeCell ref="C57:BK57"/>
    <mergeCell ref="C61:BK61"/>
    <mergeCell ref="C62:BK62"/>
    <mergeCell ref="C63:BK63"/>
    <mergeCell ref="C66:BK66"/>
    <mergeCell ref="C68:BK68"/>
    <mergeCell ref="C52:BK52"/>
    <mergeCell ref="C10:BK10"/>
    <mergeCell ref="C13:BK13"/>
    <mergeCell ref="C21:BK21"/>
    <mergeCell ref="C24:BK24"/>
    <mergeCell ref="C27:BK27"/>
    <mergeCell ref="C49:BK49"/>
    <mergeCell ref="C48:BK48"/>
    <mergeCell ref="C47:BK47"/>
    <mergeCell ref="C40:BK40"/>
    <mergeCell ref="C37:BK37"/>
    <mergeCell ref="C36:BK36"/>
    <mergeCell ref="C35:BK35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6"/>
  <sheetViews>
    <sheetView workbookViewId="0"/>
  </sheetViews>
  <sheetFormatPr defaultRowHeight="13.2"/>
  <cols>
    <col min="1" max="1" width="2.33203125" customWidth="1"/>
    <col min="3" max="3" width="25.33203125" bestFit="1" customWidth="1"/>
    <col min="4" max="6" width="18.33203125" bestFit="1" customWidth="1"/>
    <col min="7" max="7" width="10" bestFit="1" customWidth="1"/>
    <col min="8" max="8" width="19.88671875" bestFit="1" customWidth="1"/>
    <col min="9" max="9" width="15.88671875" bestFit="1" customWidth="1"/>
    <col min="10" max="10" width="17" bestFit="1" customWidth="1"/>
    <col min="11" max="11" width="18.33203125" bestFit="1" customWidth="1"/>
    <col min="12" max="12" width="19.88671875" bestFit="1" customWidth="1"/>
  </cols>
  <sheetData>
    <row r="2" spans="2:12">
      <c r="B2" s="79" t="s">
        <v>128</v>
      </c>
      <c r="C2" s="73"/>
      <c r="D2" s="73"/>
      <c r="E2" s="73"/>
      <c r="F2" s="73"/>
      <c r="G2" s="73"/>
      <c r="H2" s="73"/>
      <c r="I2" s="73"/>
      <c r="J2" s="73"/>
      <c r="K2" s="73"/>
      <c r="L2" s="80"/>
    </row>
    <row r="3" spans="2:12">
      <c r="B3" s="79" t="s">
        <v>125</v>
      </c>
      <c r="C3" s="73"/>
      <c r="D3" s="73"/>
      <c r="E3" s="73"/>
      <c r="F3" s="73"/>
      <c r="G3" s="73"/>
      <c r="H3" s="73"/>
      <c r="I3" s="73"/>
      <c r="J3" s="73"/>
      <c r="K3" s="73"/>
      <c r="L3" s="80"/>
    </row>
    <row r="4" spans="2:12" ht="43.2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1.3848338128899998E-2</v>
      </c>
      <c r="G5" s="35">
        <v>0</v>
      </c>
      <c r="H5" s="35">
        <v>0</v>
      </c>
      <c r="I5" s="35">
        <v>0</v>
      </c>
      <c r="J5" s="35">
        <v>0</v>
      </c>
      <c r="K5" s="35">
        <f>SUM(D5:J5)</f>
        <v>1.3848338128899998E-2</v>
      </c>
      <c r="L5" s="35">
        <v>0</v>
      </c>
    </row>
    <row r="6" spans="2:12">
      <c r="B6" s="19">
        <v>2</v>
      </c>
      <c r="C6" s="21" t="s">
        <v>44</v>
      </c>
      <c r="D6" s="40">
        <v>3.4151040915151998</v>
      </c>
      <c r="E6" s="35">
        <v>1.4403108874173001</v>
      </c>
      <c r="F6" s="35">
        <v>10.050999053135005</v>
      </c>
      <c r="G6" s="35">
        <v>0</v>
      </c>
      <c r="H6" s="35">
        <v>0</v>
      </c>
      <c r="I6" s="35">
        <v>0.45129999999999998</v>
      </c>
      <c r="J6" s="35">
        <v>0</v>
      </c>
      <c r="K6" s="35">
        <f t="shared" ref="K6:K41" si="0">SUM(D6:J6)</f>
        <v>15.357714032067506</v>
      </c>
      <c r="L6" s="35">
        <v>0.48318726786760008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0.11188727206389999</v>
      </c>
      <c r="G7" s="35">
        <v>0</v>
      </c>
      <c r="H7" s="35">
        <v>0</v>
      </c>
      <c r="I7" s="35">
        <v>8.0000000000000002E-3</v>
      </c>
      <c r="J7" s="35">
        <v>0</v>
      </c>
      <c r="K7" s="35">
        <f t="shared" si="0"/>
        <v>0.11988727206389999</v>
      </c>
      <c r="L7" s="35">
        <v>6.5887082774099992E-2</v>
      </c>
    </row>
    <row r="8" spans="2:12">
      <c r="B8" s="19">
        <v>4</v>
      </c>
      <c r="C8" s="21" t="s">
        <v>46</v>
      </c>
      <c r="D8" s="40">
        <v>86.168435753386603</v>
      </c>
      <c r="E8" s="35">
        <v>1.3758404855146</v>
      </c>
      <c r="F8" s="35">
        <v>5.6531207618980019</v>
      </c>
      <c r="G8" s="35">
        <v>0</v>
      </c>
      <c r="H8" s="35">
        <v>0</v>
      </c>
      <c r="I8" s="35">
        <v>0.21429999999999999</v>
      </c>
      <c r="J8" s="35">
        <v>0</v>
      </c>
      <c r="K8" s="35">
        <f t="shared" si="0"/>
        <v>93.411697000799208</v>
      </c>
      <c r="L8" s="35">
        <v>0.68800184803100028</v>
      </c>
    </row>
    <row r="9" spans="2:12">
      <c r="B9" s="19">
        <v>5</v>
      </c>
      <c r="C9" s="21" t="s">
        <v>47</v>
      </c>
      <c r="D9" s="40">
        <v>0.73075353390249986</v>
      </c>
      <c r="E9" s="35">
        <v>2.4172288013529006</v>
      </c>
      <c r="F9" s="35">
        <v>15.3455595374304</v>
      </c>
      <c r="G9" s="35">
        <v>0</v>
      </c>
      <c r="H9" s="35">
        <v>0</v>
      </c>
      <c r="I9" s="35">
        <v>1.2010000000000001</v>
      </c>
      <c r="J9" s="35">
        <v>0</v>
      </c>
      <c r="K9" s="35">
        <f t="shared" si="0"/>
        <v>19.6945418726858</v>
      </c>
      <c r="L9" s="35">
        <v>1.1686463931271001</v>
      </c>
    </row>
    <row r="10" spans="2:12">
      <c r="B10" s="19">
        <v>6</v>
      </c>
      <c r="C10" s="21" t="s">
        <v>48</v>
      </c>
      <c r="D10" s="40">
        <v>3.0767369193220997</v>
      </c>
      <c r="E10" s="35">
        <v>8.5722525193524994</v>
      </c>
      <c r="F10" s="35">
        <v>6.6880605624107998</v>
      </c>
      <c r="G10" s="35">
        <v>0</v>
      </c>
      <c r="H10" s="35">
        <v>0</v>
      </c>
      <c r="I10" s="35">
        <v>0.18310000000000001</v>
      </c>
      <c r="J10" s="35">
        <v>0</v>
      </c>
      <c r="K10" s="35">
        <f t="shared" si="0"/>
        <v>18.520150001085398</v>
      </c>
      <c r="L10" s="35">
        <v>0.59813940535440002</v>
      </c>
    </row>
    <row r="11" spans="2:12">
      <c r="B11" s="19">
        <v>7</v>
      </c>
      <c r="C11" s="21" t="s">
        <v>49</v>
      </c>
      <c r="D11" s="40">
        <v>9.3038087498053983</v>
      </c>
      <c r="E11" s="35">
        <v>7.8884246022226963</v>
      </c>
      <c r="F11" s="35">
        <v>9.1268744036636065</v>
      </c>
      <c r="G11" s="35">
        <v>0</v>
      </c>
      <c r="H11" s="35">
        <v>0</v>
      </c>
      <c r="I11" s="35">
        <v>0</v>
      </c>
      <c r="J11" s="35">
        <v>0</v>
      </c>
      <c r="K11" s="35">
        <f t="shared" si="0"/>
        <v>26.3191077556917</v>
      </c>
      <c r="L11" s="35">
        <v>0.9865629822891997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1.2137566376450999</v>
      </c>
      <c r="E14" s="35">
        <v>1.5726503726126002</v>
      </c>
      <c r="F14" s="35">
        <v>2.4657436470906999</v>
      </c>
      <c r="G14" s="35">
        <v>0</v>
      </c>
      <c r="H14" s="35">
        <v>0</v>
      </c>
      <c r="I14" s="35">
        <v>9.1700000000000004E-2</v>
      </c>
      <c r="J14" s="35">
        <v>0</v>
      </c>
      <c r="K14" s="35">
        <f t="shared" si="0"/>
        <v>5.3438506573484004</v>
      </c>
      <c r="L14" s="35">
        <v>0.75333749709600006</v>
      </c>
    </row>
    <row r="15" spans="2:12">
      <c r="B15" s="19">
        <v>11</v>
      </c>
      <c r="C15" s="21" t="s">
        <v>53</v>
      </c>
      <c r="D15" s="40">
        <v>530.5227594411565</v>
      </c>
      <c r="E15" s="35">
        <v>158.78982099933978</v>
      </c>
      <c r="F15" s="35">
        <v>60.281257252632692</v>
      </c>
      <c r="G15" s="35">
        <v>0</v>
      </c>
      <c r="H15" s="35">
        <v>0</v>
      </c>
      <c r="I15" s="35">
        <v>1.1551999999999998</v>
      </c>
      <c r="J15" s="35">
        <v>0</v>
      </c>
      <c r="K15" s="35">
        <f t="shared" si="0"/>
        <v>750.74903769312903</v>
      </c>
      <c r="L15" s="35">
        <v>2.3082581581237007</v>
      </c>
    </row>
    <row r="16" spans="2:12">
      <c r="B16" s="19">
        <v>12</v>
      </c>
      <c r="C16" s="21" t="s">
        <v>54</v>
      </c>
      <c r="D16" s="40">
        <v>10.725707976934196</v>
      </c>
      <c r="E16" s="35">
        <v>21.96122779567251</v>
      </c>
      <c r="F16" s="35">
        <v>24.370354668902284</v>
      </c>
      <c r="G16" s="35">
        <v>0</v>
      </c>
      <c r="H16" s="35">
        <v>0</v>
      </c>
      <c r="I16" s="35">
        <v>0.78829999999999989</v>
      </c>
      <c r="J16" s="35">
        <v>0</v>
      </c>
      <c r="K16" s="35">
        <f t="shared" si="0"/>
        <v>57.845590441508982</v>
      </c>
      <c r="L16" s="35">
        <v>1.2059506729009002</v>
      </c>
    </row>
    <row r="17" spans="2:12">
      <c r="B17" s="19">
        <v>13</v>
      </c>
      <c r="C17" s="21" t="s">
        <v>55</v>
      </c>
      <c r="D17" s="40">
        <v>4.600757125789999E-2</v>
      </c>
      <c r="E17" s="35">
        <v>0.54775117699950004</v>
      </c>
      <c r="F17" s="35">
        <v>5.9678004719930993</v>
      </c>
      <c r="G17" s="35">
        <v>0</v>
      </c>
      <c r="H17" s="35">
        <v>0</v>
      </c>
      <c r="I17" s="35">
        <v>4.8600000000000004E-2</v>
      </c>
      <c r="J17" s="35">
        <v>0</v>
      </c>
      <c r="K17" s="35">
        <f t="shared" si="0"/>
        <v>6.6101592202505</v>
      </c>
      <c r="L17" s="35">
        <v>0.56917686106370002</v>
      </c>
    </row>
    <row r="18" spans="2:12">
      <c r="B18" s="19">
        <v>14</v>
      </c>
      <c r="C18" s="21" t="s">
        <v>56</v>
      </c>
      <c r="D18" s="40">
        <v>0.13035344380619998</v>
      </c>
      <c r="E18" s="35">
        <v>0.19242870077360005</v>
      </c>
      <c r="F18" s="35">
        <v>3.1593522939310996</v>
      </c>
      <c r="G18" s="35">
        <v>0</v>
      </c>
      <c r="H18" s="35">
        <v>0</v>
      </c>
      <c r="I18" s="35">
        <v>3.5400000000000001E-2</v>
      </c>
      <c r="J18" s="35">
        <v>0</v>
      </c>
      <c r="K18" s="35">
        <f t="shared" si="0"/>
        <v>3.5175344385109</v>
      </c>
      <c r="L18" s="35">
        <v>0.16208375212880005</v>
      </c>
    </row>
    <row r="19" spans="2:12">
      <c r="B19" s="19">
        <v>15</v>
      </c>
      <c r="C19" s="21" t="s">
        <v>57</v>
      </c>
      <c r="D19" s="40">
        <v>1.6299771521606001</v>
      </c>
      <c r="E19" s="35">
        <v>3.3329041071595999</v>
      </c>
      <c r="F19" s="35">
        <v>10.823721071374397</v>
      </c>
      <c r="G19" s="35">
        <v>0</v>
      </c>
      <c r="H19" s="35">
        <v>0</v>
      </c>
      <c r="I19" s="35">
        <v>0</v>
      </c>
      <c r="J19" s="35">
        <v>0</v>
      </c>
      <c r="K19" s="35">
        <f t="shared" si="0"/>
        <v>15.786602330694597</v>
      </c>
      <c r="L19" s="35">
        <v>0.89985593770849981</v>
      </c>
    </row>
    <row r="20" spans="2:12">
      <c r="B20" s="19">
        <v>16</v>
      </c>
      <c r="C20" s="21" t="s">
        <v>58</v>
      </c>
      <c r="D20" s="40">
        <v>289.88273415696267</v>
      </c>
      <c r="E20" s="35">
        <v>126.99251781049934</v>
      </c>
      <c r="F20" s="35">
        <v>74.241325331661159</v>
      </c>
      <c r="G20" s="35">
        <v>0</v>
      </c>
      <c r="H20" s="35">
        <v>0</v>
      </c>
      <c r="I20" s="35">
        <v>2.9680999999999997</v>
      </c>
      <c r="J20" s="35">
        <v>0</v>
      </c>
      <c r="K20" s="35">
        <f t="shared" si="0"/>
        <v>494.08467729912314</v>
      </c>
      <c r="L20" s="35">
        <v>3.0459813667355999</v>
      </c>
    </row>
    <row r="21" spans="2:12">
      <c r="B21" s="19">
        <v>17</v>
      </c>
      <c r="C21" s="21" t="s">
        <v>59</v>
      </c>
      <c r="D21" s="40">
        <v>101.92727731141848</v>
      </c>
      <c r="E21" s="35">
        <v>158.09872233996504</v>
      </c>
      <c r="F21" s="35">
        <v>15.7851424108791</v>
      </c>
      <c r="G21" s="35">
        <v>0</v>
      </c>
      <c r="H21" s="35">
        <v>0</v>
      </c>
      <c r="I21" s="35">
        <v>0.69389999999999985</v>
      </c>
      <c r="J21" s="35">
        <v>0</v>
      </c>
      <c r="K21" s="35">
        <f t="shared" si="0"/>
        <v>276.50504206226259</v>
      </c>
      <c r="L21" s="35">
        <v>1.0617724549650001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6.2443909656109007</v>
      </c>
      <c r="E23" s="35">
        <v>50.129824098791609</v>
      </c>
      <c r="F23" s="35">
        <v>55.507875775437022</v>
      </c>
      <c r="G23" s="35">
        <v>0</v>
      </c>
      <c r="H23" s="35">
        <v>0</v>
      </c>
      <c r="I23" s="35">
        <v>2.7033</v>
      </c>
      <c r="J23" s="35">
        <v>0</v>
      </c>
      <c r="K23" s="35">
        <f t="shared" si="0"/>
        <v>114.58539083983952</v>
      </c>
      <c r="L23" s="35">
        <v>1.7389839478661995</v>
      </c>
    </row>
    <row r="24" spans="2:12">
      <c r="B24" s="19">
        <v>20</v>
      </c>
      <c r="C24" s="21" t="s">
        <v>62</v>
      </c>
      <c r="D24" s="40">
        <v>2451.1979443394807</v>
      </c>
      <c r="E24" s="35">
        <v>467.93647155512559</v>
      </c>
      <c r="F24" s="35">
        <v>791.14369749402942</v>
      </c>
      <c r="G24" s="35">
        <v>0</v>
      </c>
      <c r="H24" s="35">
        <v>0</v>
      </c>
      <c r="I24" s="35">
        <v>71.956900000000005</v>
      </c>
      <c r="J24" s="35">
        <v>0</v>
      </c>
      <c r="K24" s="35">
        <f t="shared" si="0"/>
        <v>3782.2350133886357</v>
      </c>
      <c r="L24" s="35">
        <v>18.663952682921511</v>
      </c>
    </row>
    <row r="25" spans="2:12">
      <c r="B25" s="19">
        <v>21</v>
      </c>
      <c r="C25" s="20" t="s">
        <v>63</v>
      </c>
      <c r="D25" s="40">
        <v>0</v>
      </c>
      <c r="E25" s="35">
        <v>4.9477070960000002E-4</v>
      </c>
      <c r="F25" s="35">
        <v>1.8233294451199998E-2</v>
      </c>
      <c r="G25" s="35">
        <v>0</v>
      </c>
      <c r="H25" s="35">
        <v>0</v>
      </c>
      <c r="I25" s="35">
        <v>5.1999999999999998E-3</v>
      </c>
      <c r="J25" s="35">
        <v>0</v>
      </c>
      <c r="K25" s="35">
        <f t="shared" si="0"/>
        <v>2.3928065160799997E-2</v>
      </c>
      <c r="L25" s="35">
        <v>2.75969676E-5</v>
      </c>
    </row>
    <row r="26" spans="2:12">
      <c r="B26" s="19">
        <v>22</v>
      </c>
      <c r="C26" s="21" t="s">
        <v>64</v>
      </c>
      <c r="D26" s="40">
        <v>0</v>
      </c>
      <c r="E26" s="35">
        <v>3.3596685483000001E-3</v>
      </c>
      <c r="F26" s="35">
        <v>0.23460132577360002</v>
      </c>
      <c r="G26" s="35">
        <v>0</v>
      </c>
      <c r="H26" s="35">
        <v>0</v>
      </c>
      <c r="I26" s="35">
        <v>0.24890000000000001</v>
      </c>
      <c r="J26" s="35">
        <v>0</v>
      </c>
      <c r="K26" s="35">
        <f t="shared" si="0"/>
        <v>0.4868609943219</v>
      </c>
      <c r="L26" s="35">
        <v>3.8672761741699993E-2</v>
      </c>
    </row>
    <row r="27" spans="2:12">
      <c r="B27" s="19">
        <v>23</v>
      </c>
      <c r="C27" s="20" t="s">
        <v>65</v>
      </c>
      <c r="D27" s="40">
        <v>0</v>
      </c>
      <c r="E27" s="35">
        <v>1.0642451599999999E-5</v>
      </c>
      <c r="F27" s="35">
        <v>4.3496107094999998E-3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4.3602531611000002E-3</v>
      </c>
      <c r="L27" s="35">
        <v>1.3416366967699999E-2</v>
      </c>
    </row>
    <row r="28" spans="2:12">
      <c r="B28" s="19">
        <v>24</v>
      </c>
      <c r="C28" s="20" t="s">
        <v>66</v>
      </c>
      <c r="D28" s="40">
        <v>0</v>
      </c>
      <c r="E28" s="35">
        <v>0</v>
      </c>
      <c r="F28" s="35">
        <v>0.22511988887070003</v>
      </c>
      <c r="G28" s="35">
        <v>0</v>
      </c>
      <c r="H28" s="35">
        <v>0</v>
      </c>
      <c r="I28" s="35">
        <v>0.10580000000000001</v>
      </c>
      <c r="J28" s="35">
        <v>0</v>
      </c>
      <c r="K28" s="35">
        <f t="shared" si="0"/>
        <v>0.33091988887070001</v>
      </c>
      <c r="L28" s="35">
        <v>5.05114526451E-2</v>
      </c>
    </row>
    <row r="29" spans="2:12">
      <c r="B29" s="19">
        <v>25</v>
      </c>
      <c r="C29" s="21" t="s">
        <v>67</v>
      </c>
      <c r="D29" s="40">
        <v>1006.838394124995</v>
      </c>
      <c r="E29" s="35">
        <v>253.99993046192165</v>
      </c>
      <c r="F29" s="35">
        <v>146.79173394958787</v>
      </c>
      <c r="G29" s="35">
        <v>0</v>
      </c>
      <c r="H29" s="35">
        <v>0</v>
      </c>
      <c r="I29" s="35">
        <v>3.0501</v>
      </c>
      <c r="J29" s="35">
        <v>0</v>
      </c>
      <c r="K29" s="35">
        <f t="shared" si="0"/>
        <v>1410.6801585365047</v>
      </c>
      <c r="L29" s="35">
        <v>2.6547337428353006</v>
      </c>
    </row>
    <row r="30" spans="2:12">
      <c r="B30" s="19">
        <v>26</v>
      </c>
      <c r="C30" s="21" t="s">
        <v>68</v>
      </c>
      <c r="D30" s="40">
        <v>33.111123932482705</v>
      </c>
      <c r="E30" s="35">
        <v>24.312844192028592</v>
      </c>
      <c r="F30" s="35">
        <v>11.149356301627909</v>
      </c>
      <c r="G30" s="35">
        <v>0</v>
      </c>
      <c r="H30" s="35">
        <v>0</v>
      </c>
      <c r="I30" s="35">
        <v>0.93450000000000011</v>
      </c>
      <c r="J30" s="35">
        <v>0</v>
      </c>
      <c r="K30" s="35">
        <f t="shared" si="0"/>
        <v>69.507824426139209</v>
      </c>
      <c r="L30" s="35">
        <v>1.3156955613204999</v>
      </c>
    </row>
    <row r="31" spans="2:12">
      <c r="B31" s="19">
        <v>27</v>
      </c>
      <c r="C31" s="21" t="s">
        <v>17</v>
      </c>
      <c r="D31" s="40">
        <v>4.4200517807741004</v>
      </c>
      <c r="E31" s="35">
        <v>0</v>
      </c>
      <c r="F31" s="35">
        <v>0.91635814999700005</v>
      </c>
      <c r="G31" s="35">
        <v>0</v>
      </c>
      <c r="H31" s="35">
        <v>0</v>
      </c>
      <c r="I31" s="35">
        <v>0.96009999999999995</v>
      </c>
      <c r="J31" s="35">
        <v>0</v>
      </c>
      <c r="K31" s="35">
        <f t="shared" si="0"/>
        <v>6.2965099307711005</v>
      </c>
      <c r="L31" s="35">
        <v>2.5900761709499998E-2</v>
      </c>
    </row>
    <row r="32" spans="2:12">
      <c r="B32" s="19">
        <v>28</v>
      </c>
      <c r="C32" s="21" t="s">
        <v>69</v>
      </c>
      <c r="D32" s="40">
        <v>8.4001679064300006E-2</v>
      </c>
      <c r="E32" s="35">
        <v>4.5953359352999996E-3</v>
      </c>
      <c r="F32" s="35">
        <v>0.43179257206180005</v>
      </c>
      <c r="G32" s="35">
        <v>0</v>
      </c>
      <c r="H32" s="35">
        <v>0</v>
      </c>
      <c r="I32" s="35">
        <v>0</v>
      </c>
      <c r="J32" s="35">
        <v>0</v>
      </c>
      <c r="K32" s="35">
        <f t="shared" si="0"/>
        <v>0.52038958706140004</v>
      </c>
      <c r="L32" s="35">
        <v>4.3451773580399991E-2</v>
      </c>
    </row>
    <row r="33" spans="2:12">
      <c r="B33" s="19">
        <v>29</v>
      </c>
      <c r="C33" s="21" t="s">
        <v>70</v>
      </c>
      <c r="D33" s="40">
        <v>18.341253841675403</v>
      </c>
      <c r="E33" s="35">
        <v>14.251526687122002</v>
      </c>
      <c r="F33" s="35">
        <v>10.823276756878903</v>
      </c>
      <c r="G33" s="35">
        <v>0</v>
      </c>
      <c r="H33" s="35">
        <v>0</v>
      </c>
      <c r="I33" s="35">
        <v>0.3256</v>
      </c>
      <c r="J33" s="35">
        <v>0</v>
      </c>
      <c r="K33" s="35">
        <f t="shared" si="0"/>
        <v>43.741657285676311</v>
      </c>
      <c r="L33" s="35">
        <v>1.2267220718361997</v>
      </c>
    </row>
    <row r="34" spans="2:12">
      <c r="B34" s="19">
        <v>30</v>
      </c>
      <c r="C34" s="21" t="s">
        <v>71</v>
      </c>
      <c r="D34" s="40">
        <v>5.3333076197400988</v>
      </c>
      <c r="E34" s="35">
        <v>3.7629434781891979</v>
      </c>
      <c r="F34" s="35">
        <v>27.655443499026603</v>
      </c>
      <c r="G34" s="35">
        <v>0</v>
      </c>
      <c r="H34" s="35">
        <v>0</v>
      </c>
      <c r="I34" s="35">
        <v>1.1358999999999999</v>
      </c>
      <c r="J34" s="35">
        <v>0</v>
      </c>
      <c r="K34" s="35">
        <f t="shared" si="0"/>
        <v>37.8875945969559</v>
      </c>
      <c r="L34" s="35">
        <v>1.5138484393843004</v>
      </c>
    </row>
    <row r="35" spans="2:12">
      <c r="B35" s="19">
        <v>31</v>
      </c>
      <c r="C35" s="20" t="s">
        <v>72</v>
      </c>
      <c r="D35" s="40">
        <v>0.28010100006450001</v>
      </c>
      <c r="E35" s="35">
        <v>0.25921616758060001</v>
      </c>
      <c r="F35" s="35">
        <v>6.6336666096199995E-2</v>
      </c>
      <c r="G35" s="35">
        <v>0</v>
      </c>
      <c r="H35" s="35">
        <v>0</v>
      </c>
      <c r="I35" s="35">
        <v>0</v>
      </c>
      <c r="J35" s="35">
        <v>0</v>
      </c>
      <c r="K35" s="35">
        <f t="shared" si="0"/>
        <v>0.60565383374130011</v>
      </c>
      <c r="L35" s="35">
        <v>5.1553858451600001E-2</v>
      </c>
    </row>
    <row r="36" spans="2:12">
      <c r="B36" s="19">
        <v>32</v>
      </c>
      <c r="C36" s="21" t="s">
        <v>73</v>
      </c>
      <c r="D36" s="40">
        <v>207.40549552431952</v>
      </c>
      <c r="E36" s="35">
        <v>32.556719319503081</v>
      </c>
      <c r="F36" s="35">
        <v>55.270599229032555</v>
      </c>
      <c r="G36" s="35">
        <v>0</v>
      </c>
      <c r="H36" s="35">
        <v>0</v>
      </c>
      <c r="I36" s="35">
        <v>2.5976999999999997</v>
      </c>
      <c r="J36" s="35">
        <v>0</v>
      </c>
      <c r="K36" s="35">
        <f t="shared" si="0"/>
        <v>297.83051407285512</v>
      </c>
      <c r="L36" s="35">
        <v>3.4194903171225013</v>
      </c>
    </row>
    <row r="37" spans="2:12">
      <c r="B37" s="19">
        <v>33</v>
      </c>
      <c r="C37" s="21" t="s">
        <v>126</v>
      </c>
      <c r="D37" s="40">
        <v>61.262773878060379</v>
      </c>
      <c r="E37" s="35">
        <v>14.699531119021708</v>
      </c>
      <c r="F37" s="35">
        <v>49.044767873611775</v>
      </c>
      <c r="G37" s="40">
        <v>0</v>
      </c>
      <c r="H37" s="40">
        <v>0</v>
      </c>
      <c r="I37" s="35">
        <v>1.1003999999999998</v>
      </c>
      <c r="J37" s="40">
        <v>0</v>
      </c>
      <c r="K37" s="35">
        <f t="shared" si="0"/>
        <v>126.10747287069385</v>
      </c>
      <c r="L37" s="35">
        <v>2.0899568072213</v>
      </c>
    </row>
    <row r="38" spans="2:12">
      <c r="B38" s="19">
        <v>34</v>
      </c>
      <c r="C38" s="21" t="s">
        <v>74</v>
      </c>
      <c r="D38" s="40">
        <v>6.5756199999999999E-4</v>
      </c>
      <c r="E38" s="35">
        <v>0.18766683338699999</v>
      </c>
      <c r="F38" s="35">
        <v>0.44273462648300005</v>
      </c>
      <c r="G38" s="35">
        <v>0</v>
      </c>
      <c r="H38" s="35">
        <v>0</v>
      </c>
      <c r="I38" s="35">
        <v>5.3699999999999998E-2</v>
      </c>
      <c r="J38" s="35">
        <v>0</v>
      </c>
      <c r="K38" s="35">
        <f t="shared" si="0"/>
        <v>0.68475902187000004</v>
      </c>
      <c r="L38" s="35">
        <v>2.9018680257800002E-2</v>
      </c>
    </row>
    <row r="39" spans="2:12">
      <c r="B39" s="19">
        <v>35</v>
      </c>
      <c r="C39" s="21" t="s">
        <v>75</v>
      </c>
      <c r="D39" s="40">
        <v>154.43560301454289</v>
      </c>
      <c r="E39" s="35">
        <v>108.58102366946285</v>
      </c>
      <c r="F39" s="35">
        <v>105.86788309737129</v>
      </c>
      <c r="G39" s="35">
        <v>0</v>
      </c>
      <c r="H39" s="35">
        <v>0</v>
      </c>
      <c r="I39" s="35">
        <v>1.6872000000000003</v>
      </c>
      <c r="J39" s="35">
        <v>0</v>
      </c>
      <c r="K39" s="35">
        <f t="shared" si="0"/>
        <v>370.57170978137708</v>
      </c>
      <c r="L39" s="35">
        <v>3.0895894276390008</v>
      </c>
    </row>
    <row r="40" spans="2:12">
      <c r="B40" s="19">
        <v>36</v>
      </c>
      <c r="C40" s="21" t="s">
        <v>76</v>
      </c>
      <c r="D40" s="40">
        <v>0.80613847712839992</v>
      </c>
      <c r="E40" s="35">
        <v>2.9248293708696997</v>
      </c>
      <c r="F40" s="35">
        <v>6.123480277120799</v>
      </c>
      <c r="G40" s="35">
        <v>0</v>
      </c>
      <c r="H40" s="35">
        <v>0</v>
      </c>
      <c r="I40" s="35">
        <v>0</v>
      </c>
      <c r="J40" s="35">
        <v>0</v>
      </c>
      <c r="K40" s="35">
        <f t="shared" si="0"/>
        <v>9.8544481251188998</v>
      </c>
      <c r="L40" s="35">
        <v>0.58508611590230009</v>
      </c>
    </row>
    <row r="41" spans="2:12">
      <c r="B41" s="19">
        <v>37</v>
      </c>
      <c r="C41" s="21" t="s">
        <v>77</v>
      </c>
      <c r="D41" s="40">
        <v>71.195993757543761</v>
      </c>
      <c r="E41" s="35">
        <v>71.700622131207581</v>
      </c>
      <c r="F41" s="35">
        <v>73.713846874536316</v>
      </c>
      <c r="G41" s="35">
        <v>0</v>
      </c>
      <c r="H41" s="35">
        <v>0</v>
      </c>
      <c r="I41" s="35">
        <v>4.3935000000000004</v>
      </c>
      <c r="J41" s="35">
        <v>0</v>
      </c>
      <c r="K41" s="35">
        <f t="shared" si="0"/>
        <v>221.00396276328766</v>
      </c>
      <c r="L41" s="35">
        <v>5.3217804465076997</v>
      </c>
    </row>
    <row r="42" spans="2:12" ht="14.4">
      <c r="B42" s="22" t="s">
        <v>11</v>
      </c>
      <c r="C42" s="4"/>
      <c r="D42" s="46">
        <f t="shared" ref="D42:L42" si="1">SUM(D5:D41)</f>
        <v>5059.7306442367553</v>
      </c>
      <c r="E42" s="35">
        <f>SUM(E5:E41)</f>
        <v>1538.4936901007384</v>
      </c>
      <c r="F42" s="35">
        <f t="shared" si="1"/>
        <v>1579.5165343398985</v>
      </c>
      <c r="G42" s="35">
        <f>SUM(G5:G41)</f>
        <v>0</v>
      </c>
      <c r="H42" s="45">
        <f t="shared" si="1"/>
        <v>0</v>
      </c>
      <c r="I42" s="45">
        <f t="shared" si="1"/>
        <v>99.097700000000017</v>
      </c>
      <c r="J42" s="45">
        <f t="shared" si="1"/>
        <v>0</v>
      </c>
      <c r="K42" s="45">
        <f t="shared" si="1"/>
        <v>8276.8385686773945</v>
      </c>
      <c r="L42" s="35">
        <f t="shared" si="1"/>
        <v>55.869234493043798</v>
      </c>
    </row>
    <row r="43" spans="2:12">
      <c r="B43" t="s">
        <v>93</v>
      </c>
    </row>
    <row r="46" spans="2:12">
      <c r="E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IMF0189</cp:lastModifiedBy>
  <cp:lastPrinted>2014-03-24T10:58:12Z</cp:lastPrinted>
  <dcterms:created xsi:type="dcterms:W3CDTF">2014-01-06T04:43:23Z</dcterms:created>
  <dcterms:modified xsi:type="dcterms:W3CDTF">2016-08-09T05:02:47Z</dcterms:modified>
</cp:coreProperties>
</file>